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4\PTW\EN\"/>
    </mc:Choice>
  </mc:AlternateContent>
  <xr:revisionPtr revIDLastSave="0" documentId="13_ncr:1_{C1213DBC-6767-496C-B00C-C544905CB703}" xr6:coauthVersionLast="47" xr6:coauthVersionMax="47" xr10:uidLastSave="{00000000-0000-0000-0000-000000000000}"/>
  <bookViews>
    <workbookView xWindow="-108" yWindow="-108" windowWidth="23256" windowHeight="12456" tabRatio="687" xr2:uid="{00000000-000D-0000-FFFF-FFFF00000000}"/>
  </bookViews>
  <sheets>
    <sheet name="INDEX" sheetId="43" r:id="rId1"/>
    <sheet name="R_PTW 2025vs2024" sheetId="16" r:id="rId2"/>
    <sheet name="R_PTW NEW 2025vs2024" sheetId="33" r:id="rId3"/>
    <sheet name="R_MC NEW 2025vs2024" sheetId="37" r:id="rId4"/>
    <sheet name="R_MC 2025 rankings" sheetId="41" r:id="rId5"/>
    <sheet name="R_MP NEW 2025vs2024" sheetId="38" r:id="rId6"/>
    <sheet name="R_MP_2025 ranking" sheetId="42" r:id="rId7"/>
    <sheet name="R_PTW USED 2025vs2024" sheetId="34" r:id="rId8"/>
    <sheet name="R_MC&amp;MP structure 2025" sheetId="19" r:id="rId9"/>
  </sheets>
  <definedNames>
    <definedName name="_xlnm._FilterDatabase" localSheetId="4" hidden="1">'R_MC 2025 rankings'!$C$22:$K$153</definedName>
    <definedName name="_xlnm._FilterDatabase" localSheetId="6" hidden="1">'R_MP_2025 ranking'!$C$15:$J$131</definedName>
    <definedName name="_xlnm.Print_Area" localSheetId="4">'R_MC 2025 rankings'!$B$2:$X$67</definedName>
    <definedName name="_xlnm.Print_Area" localSheetId="3">'R_MC NEW 2025vs2024'!$B$1:$R$43</definedName>
    <definedName name="_xlnm.Print_Area" localSheetId="8">'R_MC&amp;MP structure 2025'!$B$1:$O$56</definedName>
    <definedName name="_xlnm.Print_Area" localSheetId="5">'R_MP NEW 2025vs2024'!$B$1:$R$43</definedName>
    <definedName name="_xlnm.Print_Area" localSheetId="6">'R_MP_2025 ranking'!$B$1:$I$14</definedName>
    <definedName name="_xlnm.Print_Area" localSheetId="1">'R_PTW 2025vs2024'!$B$1:$P$39</definedName>
    <definedName name="_xlnm.Print_Area" localSheetId="2">'R_PTW NEW 2025vs2024'!$B$1:$P$39</definedName>
    <definedName name="_xlnm.Print_Area" localSheetId="7">'R_PTW USED 2025vs2024'!$B$1:$P$39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42" l="1"/>
  <c r="O10" i="37"/>
  <c r="F41" i="19"/>
  <c r="C41" i="19"/>
  <c r="H46" i="34"/>
  <c r="E46" i="34"/>
  <c r="D46" i="34"/>
  <c r="C46" i="34"/>
  <c r="O9" i="37"/>
  <c r="O45" i="34"/>
  <c r="O44" i="34"/>
  <c r="O8" i="37"/>
  <c r="O46" i="34"/>
  <c r="L3" i="41"/>
  <c r="T3" i="41" s="1"/>
  <c r="F9" i="34"/>
  <c r="F14" i="38"/>
  <c r="F14" i="37"/>
  <c r="F9" i="33"/>
  <c r="C9" i="33"/>
  <c r="C14" i="37" s="1"/>
  <c r="C14" i="38" s="1"/>
  <c r="C9" i="34" s="1"/>
  <c r="D10" i="33"/>
  <c r="D15" i="37"/>
  <c r="D15" i="38"/>
  <c r="D10" i="34"/>
  <c r="C10" i="33"/>
  <c r="C15" i="37"/>
  <c r="C15" i="38"/>
  <c r="C10" i="34" s="1"/>
  <c r="G10" i="33"/>
  <c r="G15" i="37" s="1"/>
  <c r="G15" i="38" s="1"/>
  <c r="G10" i="34" s="1"/>
  <c r="F10" i="33"/>
  <c r="F15" i="37"/>
  <c r="F15" i="38"/>
  <c r="F10" i="34"/>
</calcChain>
</file>

<file path=xl/sharedStrings.xml><?xml version="1.0" encoding="utf-8"?>
<sst xmlns="http://schemas.openxmlformats.org/spreadsheetml/2006/main" count="423" uniqueCount="157">
  <si>
    <t>BMW</t>
  </si>
  <si>
    <t>MAR</t>
  </si>
  <si>
    <t>MOPEDS</t>
  </si>
  <si>
    <t>MOTORCYCLES</t>
  </si>
  <si>
    <t>TOTAL</t>
  </si>
  <si>
    <t>TYPE</t>
  </si>
  <si>
    <t>JAN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</si>
  <si>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</si>
  <si>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</si>
  <si>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</si>
  <si>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</si>
  <si>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</si>
  <si>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</si>
  <si>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</si>
  <si>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</si>
  <si>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</si>
  <si>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</si>
  <si>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change TOTAL y/y</t>
  </si>
  <si>
    <t>change NEW y/y</t>
  </si>
  <si>
    <t>change USED y/y</t>
  </si>
  <si>
    <t>NEW MC - share%</t>
  </si>
  <si>
    <t>NEW MP - share%</t>
  </si>
  <si>
    <t>MOTORCYCLE</t>
  </si>
  <si>
    <t>MOPED</t>
  </si>
  <si>
    <t>YAMAHA</t>
  </si>
  <si>
    <t>HONDA</t>
  </si>
  <si>
    <t>JUNAK</t>
  </si>
  <si>
    <t>SUZUKI</t>
  </si>
  <si>
    <t>KAWASAKI</t>
  </si>
  <si>
    <t>KTM</t>
  </si>
  <si>
    <t>change
y/y</t>
  </si>
  <si>
    <t>MC PZPM 2008</t>
  </si>
  <si>
    <t>MC PZPM 2009</t>
  </si>
  <si>
    <t>YEAR</t>
  </si>
  <si>
    <t>New MC*</t>
  </si>
  <si>
    <t>New MP*</t>
  </si>
  <si>
    <t>NEW</t>
  </si>
  <si>
    <t>USED</t>
  </si>
  <si>
    <t xml:space="preserve">TYPE </t>
  </si>
  <si>
    <t>REMARK:* It was assumed that new motorcycles and mopeds are those without date of first registration abroad and not older than 3 year</t>
  </si>
  <si>
    <t>REMARK* It was assumed that new motorcycles and mopeds are those without date of first registration abroad and not older than 3 years</t>
  </si>
  <si>
    <t>ROMET MOTORS</t>
  </si>
  <si>
    <t>Segment</t>
  </si>
  <si>
    <t>BIG SCOOTER</t>
  </si>
  <si>
    <t>CHOPPER &amp; CRUISER</t>
  </si>
  <si>
    <t>STREET</t>
  </si>
  <si>
    <t>SUPERSPORT</t>
  </si>
  <si>
    <t>TOURIST</t>
  </si>
  <si>
    <t>OFF ROAD</t>
  </si>
  <si>
    <t>No.</t>
  </si>
  <si>
    <t>Make</t>
  </si>
  <si>
    <t>Engine Capacity</t>
  </si>
  <si>
    <t>Share %</t>
  </si>
  <si>
    <t>% Change</t>
  </si>
  <si>
    <t>Change
y/y</t>
  </si>
  <si>
    <t>Grand total</t>
  </si>
  <si>
    <t>sub ttl 1-10</t>
  </si>
  <si>
    <t>Other makes</t>
  </si>
  <si>
    <t>BIG SCOOTER ttl</t>
  </si>
  <si>
    <t>CHOPPER &amp; CRUISER ttl</t>
  </si>
  <si>
    <t>STREET ttl</t>
  </si>
  <si>
    <t>SUPERSPORT ttl</t>
  </si>
  <si>
    <t>TOURIST ttl</t>
  </si>
  <si>
    <t>OFF ROAD ttl</t>
  </si>
  <si>
    <t>BARTON</t>
  </si>
  <si>
    <t>REGISTRATIONS (PZPM analysis based on Central Register of Vehicles, Ministry of Digital Affairs (CEP MC) - Total Market</t>
  </si>
  <si>
    <t>Source: PZPM analysis based on Central Register of Vehicles Ministry of Digital Affairs (CEP MC)</t>
  </si>
  <si>
    <t>electric</t>
  </si>
  <si>
    <t>&lt;=125cc</t>
  </si>
  <si>
    <t>125cc&lt;engine capacity&lt;=250cc</t>
  </si>
  <si>
    <t>250cc&lt;engine capacity&lt;=500cc</t>
  </si>
  <si>
    <t>500cc&lt;engine capacity&lt;=750cc</t>
  </si>
  <si>
    <t>ZHONGNENG</t>
  </si>
  <si>
    <t>VESPA</t>
  </si>
  <si>
    <t>YIBEN</t>
  </si>
  <si>
    <t>SPORT-TOURER</t>
  </si>
  <si>
    <t>SPORT-TOURER ttl</t>
  </si>
  <si>
    <t>TRIUMPH</t>
  </si>
  <si>
    <t>&gt;1000cm3</t>
  </si>
  <si>
    <t>750cc&lt;engine capacity&lt;=1000cc</t>
  </si>
  <si>
    <t>engine capacity&gt;1000cc</t>
  </si>
  <si>
    <t>no data</t>
  </si>
  <si>
    <t>OTHER BRANDS</t>
  </si>
  <si>
    <t>TOP 10 TOTAL</t>
  </si>
  <si>
    <t>TOTAL 2023</t>
  </si>
  <si>
    <t>USED PTW FIRST REGISTRATIONS IN POLAND in units, 2023</t>
  </si>
  <si>
    <t>TORQ</t>
  </si>
  <si>
    <t>FIRST REGISTRATIONS of NEW* MC, TOP 10 BRANDS</t>
  </si>
  <si>
    <t>FIRST REGISTRATIONS MP, TOP 10 BRANDS</t>
  </si>
  <si>
    <t>SURRON</t>
  </si>
  <si>
    <t>other</t>
  </si>
  <si>
    <t xml:space="preserve">Source: PZPM analysis based on Central Register of Vehicles, KPRM/Ministry of  Digital Affairs </t>
  </si>
  <si>
    <t>NEW and USED PTW FIRST REGISTRATIONS IN POLAND in units, 2024</t>
  </si>
  <si>
    <t>TOTAL 2024</t>
  </si>
  <si>
    <t>2024 CHANGE % m/m</t>
  </si>
  <si>
    <t>2024 vs 2023 CHANGE %  y/y</t>
  </si>
  <si>
    <t>NEW PTW FIRST REGISTRATIONS IN POLAND in units, 2024</t>
  </si>
  <si>
    <t>YEAR 2024:</t>
  </si>
  <si>
    <t>NEW MC* 2024</t>
  </si>
  <si>
    <t>USED MC** 2024</t>
  </si>
  <si>
    <t>TOTAL MC 2024</t>
  </si>
  <si>
    <t>NEW MP* 2024</t>
  </si>
  <si>
    <t>USED MP** 2024</t>
  </si>
  <si>
    <t>TOTAL MP 2024</t>
  </si>
  <si>
    <t>2024
Share %</t>
  </si>
  <si>
    <t>ON-OFF</t>
  </si>
  <si>
    <t>ON-OFF ttl</t>
  </si>
  <si>
    <t>OTHER</t>
  </si>
  <si>
    <t>ZNEN</t>
  </si>
  <si>
    <t>VIGOROUS</t>
  </si>
  <si>
    <t>FIRST REGISTRATIONS OF PTW, 2025 VS 2024</t>
  </si>
  <si>
    <t>FIRST REGISTRATIONS OF NEW* PTW, 2025 vs 2024</t>
  </si>
  <si>
    <t>FIRST REGISTRATIONS OF NEW* MC, 2025 vs 2024</t>
  </si>
  <si>
    <t>FIRST REGISTRATIONS OF NEW* MP, 2025 vs 2024</t>
  </si>
  <si>
    <t>FIRST REGISTRATIONS OF NEW USED PTW, 2025 VS 2024</t>
  </si>
  <si>
    <t>MC and MP SHARE in TOTAL FIRST REGISTRATIONS, YEAR 2025</t>
  </si>
  <si>
    <t>NEW and USED PTW FIRST REGISTRATIONS IN POLAND in units, 2025</t>
  </si>
  <si>
    <t>TOTAL 2025</t>
  </si>
  <si>
    <t>2025 CHANGE % m/m</t>
  </si>
  <si>
    <t>2025 vs 2024 CHANGE %  y/y</t>
  </si>
  <si>
    <t>NEW PTW FIRST REGISTRATIONS IN POLAND in units, 2025</t>
  </si>
  <si>
    <t>change 2025/2024</t>
  </si>
  <si>
    <t>NEW MC FIRST REGISTRATIONS IN POLAND in units, 2025 vs 2024</t>
  </si>
  <si>
    <t>NEW MP FIRST REGISTRATIONS IN POLAND in units, 2025 vs 2024</t>
  </si>
  <si>
    <t>USED PTW FIRST REGISTRATIONS IN POLAND in units, 2025</t>
  </si>
  <si>
    <t>New* MOPEDS - Top 10 Makes - 2025 YTD</t>
  </si>
  <si>
    <t>New* MOTORCYCLE - Top 10 Makes - 2025 YTD</t>
  </si>
  <si>
    <t>New MOTORCYCLES - makes ranking by DCC - 2025 YTD</t>
  </si>
  <si>
    <t>New MOTORCYCLES - makes ranking by segments - 2025 YTD</t>
  </si>
  <si>
    <t>MC and MP SHARE in TOTAL FIRST REGISTRATIONS, in units, YEAR 2025</t>
  </si>
  <si>
    <t>YEAR 2025:</t>
  </si>
  <si>
    <t>NEW MC* 2025</t>
  </si>
  <si>
    <t>USED MC** 2025</t>
  </si>
  <si>
    <t>TOTAL MC 2025</t>
  </si>
  <si>
    <t>NEW MP* 2025</t>
  </si>
  <si>
    <t>USED MP** 2025</t>
  </si>
  <si>
    <t>TOTAL MP 2025</t>
  </si>
  <si>
    <t>CFMOTO</t>
  </si>
  <si>
    <t>2025
Share %</t>
  </si>
  <si>
    <t>R_PTW 2025vs2024</t>
  </si>
  <si>
    <t>R_PTW NEW 2025vs2024</t>
  </si>
  <si>
    <t>R_MC NEW 2025vs2024</t>
  </si>
  <si>
    <t>R_MC 2025 rankings</t>
  </si>
  <si>
    <t>R_MP NEW 2025vs2024</t>
  </si>
  <si>
    <t>R_MP_2025 ranking</t>
  </si>
  <si>
    <t>R_PTW USED 2025vs2024</t>
  </si>
  <si>
    <t>R_MC&amp;MP structure 2025</t>
  </si>
  <si>
    <t>HARLEY-DAVIDSON</t>
  </si>
  <si>
    <t>QJMOTOR</t>
  </si>
  <si>
    <t>ZONTES</t>
  </si>
  <si>
    <t>PEUGEOT</t>
  </si>
  <si>
    <t>APRIL</t>
  </si>
  <si>
    <t>JANUARY-APRIL</t>
  </si>
  <si>
    <t>January-April</t>
  </si>
  <si>
    <t>HORWIN</t>
  </si>
  <si>
    <t>GAS GAS</t>
  </si>
  <si>
    <t>FOSTI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</si>
</sst>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\ _z_ł_-;\-* #,##0.0\ _z_ł_-;_-* &quot;-&quot;??\ _z_ł_-;_-@_-"/>
    <numFmt numFmtId="168" formatCode="#,##0_ ;\-#,##0\ "/>
  </numFmts>
  <fonts count="5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1"/>
      <name val="Tahoma"/>
      <family val="2"/>
      <charset val="238"/>
    </font>
    <font>
      <b/>
      <sz val="10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0"/>
      <color rgb="FF0070C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10"/>
      <color indexed="12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name val="Barlow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7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7" fillId="3" borderId="0" applyNumberFormat="0" applyBorder="0" applyAlignment="0" applyProtection="0"/>
    <xf numFmtId="0" fontId="22" fillId="20" borderId="1" applyNumberFormat="0" applyAlignment="0" applyProtection="0"/>
    <xf numFmtId="0" fontId="17" fillId="21" borderId="2" applyNumberFormat="0" applyAlignment="0" applyProtection="0"/>
    <xf numFmtId="0" fontId="13" fillId="7" borderId="1" applyNumberFormat="0" applyAlignment="0" applyProtection="0"/>
    <xf numFmtId="0" fontId="14" fillId="20" borderId="3" applyNumberFormat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6" fillId="0" borderId="7" applyNumberFormat="0" applyFill="0" applyAlignment="0" applyProtection="0"/>
    <xf numFmtId="0" fontId="17" fillId="21" borderId="2" applyNumberFormat="0" applyAlignment="0" applyProtection="0"/>
    <xf numFmtId="0" fontId="16" fillId="0" borderId="7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7" fillId="0" borderId="0"/>
    <xf numFmtId="0" fontId="3" fillId="0" borderId="0"/>
    <xf numFmtId="0" fontId="3" fillId="0" borderId="0"/>
    <xf numFmtId="0" fontId="3" fillId="0" borderId="0"/>
    <xf numFmtId="0" fontId="2" fillId="23" borderId="8" applyNumberFormat="0" applyFont="0" applyAlignment="0" applyProtection="0"/>
    <xf numFmtId="0" fontId="22" fillId="20" borderId="1" applyNumberFormat="0" applyAlignment="0" applyProtection="0"/>
    <xf numFmtId="0" fontId="14" fillId="20" borderId="3" applyNumberFormat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5" fillId="0" borderId="0" applyNumberFormat="0" applyFill="0" applyBorder="0" applyAlignment="0" applyProtection="0"/>
    <xf numFmtId="0" fontId="2" fillId="0" borderId="0"/>
  </cellStyleXfs>
  <cellXfs count="251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/>
    <xf numFmtId="166" fontId="0" fillId="0" borderId="0" xfId="0" applyNumberFormat="1"/>
    <xf numFmtId="165" fontId="0" fillId="0" borderId="0" xfId="61" applyNumberFormat="1" applyFont="1"/>
    <xf numFmtId="0" fontId="3" fillId="0" borderId="0" xfId="56"/>
    <xf numFmtId="165" fontId="29" fillId="0" borderId="0" xfId="62" applyNumberFormat="1"/>
    <xf numFmtId="0" fontId="31" fillId="0" borderId="0" xfId="57" applyFont="1"/>
    <xf numFmtId="165" fontId="2" fillId="0" borderId="0" xfId="61" applyNumberFormat="1"/>
    <xf numFmtId="0" fontId="2" fillId="0" borderId="0" xfId="0" applyFont="1"/>
    <xf numFmtId="166" fontId="42" fillId="24" borderId="14" xfId="36" applyNumberFormat="1" applyFont="1" applyFill="1" applyBorder="1" applyAlignment="1">
      <alignment horizontal="center"/>
    </xf>
    <xf numFmtId="166" fontId="42" fillId="24" borderId="15" xfId="36" applyNumberFormat="1" applyFont="1" applyFill="1" applyBorder="1" applyAlignment="1">
      <alignment horizontal="left"/>
    </xf>
    <xf numFmtId="0" fontId="42" fillId="24" borderId="15" xfId="0" applyFont="1" applyFill="1" applyBorder="1"/>
    <xf numFmtId="0" fontId="42" fillId="24" borderId="16" xfId="0" applyFont="1" applyFill="1" applyBorder="1"/>
    <xf numFmtId="166" fontId="10" fillId="0" borderId="18" xfId="36" applyNumberFormat="1" applyFont="1" applyBorder="1" applyAlignment="1">
      <alignment wrapText="1"/>
    </xf>
    <xf numFmtId="166" fontId="10" fillId="0" borderId="21" xfId="36" applyNumberFormat="1" applyFont="1" applyBorder="1" applyAlignment="1">
      <alignment wrapText="1"/>
    </xf>
    <xf numFmtId="0" fontId="0" fillId="0" borderId="21" xfId="0" applyBorder="1"/>
    <xf numFmtId="166" fontId="10" fillId="0" borderId="22" xfId="36" applyNumberFormat="1" applyFont="1" applyBorder="1" applyAlignment="1">
      <alignment wrapText="1"/>
    </xf>
    <xf numFmtId="166" fontId="42" fillId="24" borderId="18" xfId="36" applyNumberFormat="1" applyFont="1" applyFill="1" applyBorder="1" applyAlignment="1">
      <alignment wrapText="1"/>
    </xf>
    <xf numFmtId="0" fontId="42" fillId="24" borderId="17" xfId="0" applyFont="1" applyFill="1" applyBorder="1"/>
    <xf numFmtId="166" fontId="6" fillId="25" borderId="18" xfId="36" applyNumberFormat="1" applyFont="1" applyFill="1" applyBorder="1"/>
    <xf numFmtId="166" fontId="6" fillId="25" borderId="20" xfId="0" applyNumberFormat="1" applyFont="1" applyFill="1" applyBorder="1"/>
    <xf numFmtId="166" fontId="6" fillId="25" borderId="23" xfId="36" applyNumberFormat="1" applyFont="1" applyFill="1" applyBorder="1"/>
    <xf numFmtId="165" fontId="6" fillId="25" borderId="24" xfId="61" applyNumberFormat="1" applyFont="1" applyFill="1" applyBorder="1"/>
    <xf numFmtId="165" fontId="6" fillId="25" borderId="25" xfId="61" applyNumberFormat="1" applyFont="1" applyFill="1" applyBorder="1"/>
    <xf numFmtId="166" fontId="2" fillId="0" borderId="0" xfId="36" applyNumberFormat="1" applyFont="1"/>
    <xf numFmtId="3" fontId="0" fillId="0" borderId="0" xfId="0" applyNumberFormat="1"/>
    <xf numFmtId="0" fontId="42" fillId="24" borderId="17" xfId="0" applyFont="1" applyFill="1" applyBorder="1" applyAlignment="1">
      <alignment horizontal="center" vertical="center" wrapText="1"/>
    </xf>
    <xf numFmtId="166" fontId="28" fillId="0" borderId="21" xfId="36" applyNumberFormat="1" applyFont="1" applyBorder="1" applyAlignment="1">
      <alignment wrapText="1"/>
    </xf>
    <xf numFmtId="166" fontId="28" fillId="0" borderId="22" xfId="36" applyNumberFormat="1" applyFont="1" applyFill="1" applyBorder="1" applyAlignment="1">
      <alignment wrapText="1"/>
    </xf>
    <xf numFmtId="166" fontId="42" fillId="24" borderId="26" xfId="36" applyNumberFormat="1" applyFont="1" applyFill="1" applyBorder="1"/>
    <xf numFmtId="166" fontId="2" fillId="0" borderId="0" xfId="36" applyNumberFormat="1"/>
    <xf numFmtId="166" fontId="43" fillId="24" borderId="21" xfId="36" applyNumberFormat="1" applyFont="1" applyFill="1" applyBorder="1" applyAlignment="1">
      <alignment horizontal="center"/>
    </xf>
    <xf numFmtId="166" fontId="43" fillId="24" borderId="21" xfId="36" applyNumberFormat="1" applyFont="1" applyFill="1" applyBorder="1" applyAlignment="1">
      <alignment horizontal="left"/>
    </xf>
    <xf numFmtId="0" fontId="43" fillId="24" borderId="21" xfId="0" applyFont="1" applyFill="1" applyBorder="1"/>
    <xf numFmtId="0" fontId="43" fillId="24" borderId="14" xfId="0" applyFont="1" applyFill="1" applyBorder="1"/>
    <xf numFmtId="166" fontId="28" fillId="0" borderId="27" xfId="36" applyNumberFormat="1" applyFont="1" applyBorder="1" applyAlignment="1">
      <alignment wrapText="1"/>
    </xf>
    <xf numFmtId="166" fontId="42" fillId="24" borderId="27" xfId="36" applyNumberFormat="1" applyFont="1" applyFill="1" applyBorder="1" applyAlignment="1">
      <alignment wrapText="1"/>
    </xf>
    <xf numFmtId="166" fontId="6" fillId="25" borderId="27" xfId="36" applyNumberFormat="1" applyFont="1" applyFill="1" applyBorder="1"/>
    <xf numFmtId="166" fontId="6" fillId="25" borderId="22" xfId="36" applyNumberFormat="1" applyFont="1" applyFill="1" applyBorder="1"/>
    <xf numFmtId="166" fontId="10" fillId="0" borderId="0" xfId="36" applyNumberFormat="1" applyFont="1" applyAlignment="1">
      <alignment wrapText="1"/>
    </xf>
    <xf numFmtId="166" fontId="10" fillId="0" borderId="0" xfId="36" applyNumberFormat="1" applyFont="1" applyAlignment="1">
      <alignment horizontal="right" wrapText="1"/>
    </xf>
    <xf numFmtId="166" fontId="42" fillId="24" borderId="17" xfId="36" applyNumberFormat="1" applyFont="1" applyFill="1" applyBorder="1"/>
    <xf numFmtId="167" fontId="0" fillId="0" borderId="0" xfId="0" applyNumberFormat="1"/>
    <xf numFmtId="166" fontId="6" fillId="0" borderId="0" xfId="36" applyNumberFormat="1" applyFont="1"/>
    <xf numFmtId="166" fontId="6" fillId="0" borderId="0" xfId="0" applyNumberFormat="1" applyFont="1"/>
    <xf numFmtId="0" fontId="0" fillId="0" borderId="0" xfId="0" applyAlignment="1">
      <alignment horizontal="center" vertical="center"/>
    </xf>
    <xf numFmtId="166" fontId="42" fillId="24" borderId="17" xfId="36" applyNumberFormat="1" applyFont="1" applyFill="1" applyBorder="1" applyAlignment="1">
      <alignment horizontal="left"/>
    </xf>
    <xf numFmtId="0" fontId="8" fillId="0" borderId="0" xfId="0" applyFont="1" applyAlignment="1">
      <alignment wrapText="1" shrinkToFit="1"/>
    </xf>
    <xf numFmtId="0" fontId="0" fillId="0" borderId="17" xfId="0" applyBorder="1"/>
    <xf numFmtId="0" fontId="2" fillId="0" borderId="21" xfId="0" applyFont="1" applyBorder="1"/>
    <xf numFmtId="165" fontId="2" fillId="0" borderId="0" xfId="61" applyNumberFormat="1" applyFont="1" applyBorder="1"/>
    <xf numFmtId="0" fontId="2" fillId="0" borderId="28" xfId="0" applyFont="1" applyBorder="1"/>
    <xf numFmtId="0" fontId="0" fillId="0" borderId="28" xfId="0" applyBorder="1"/>
    <xf numFmtId="165" fontId="2" fillId="0" borderId="0" xfId="61" applyNumberFormat="1" applyFont="1"/>
    <xf numFmtId="0" fontId="2" fillId="26" borderId="28" xfId="0" applyFont="1" applyFill="1" applyBorder="1"/>
    <xf numFmtId="0" fontId="6" fillId="25" borderId="28" xfId="0" applyFont="1" applyFill="1" applyBorder="1"/>
    <xf numFmtId="165" fontId="0" fillId="26" borderId="28" xfId="61" applyNumberFormat="1" applyFont="1" applyFill="1" applyBorder="1" applyAlignment="1">
      <alignment shrinkToFit="1"/>
    </xf>
    <xf numFmtId="165" fontId="0" fillId="0" borderId="0" xfId="61" applyNumberFormat="1" applyFont="1" applyAlignment="1">
      <alignment shrinkToFit="1"/>
    </xf>
    <xf numFmtId="165" fontId="9" fillId="0" borderId="0" xfId="61" applyNumberFormat="1" applyFont="1" applyAlignment="1">
      <alignment shrinkToFit="1"/>
    </xf>
    <xf numFmtId="0" fontId="42" fillId="24" borderId="28" xfId="0" applyFont="1" applyFill="1" applyBorder="1" applyAlignment="1">
      <alignment horizontal="center" vertical="center" wrapText="1"/>
    </xf>
    <xf numFmtId="166" fontId="10" fillId="0" borderId="28" xfId="36" applyNumberFormat="1" applyFont="1" applyBorder="1" applyAlignment="1">
      <alignment vertical="center" wrapText="1"/>
    </xf>
    <xf numFmtId="166" fontId="2" fillId="0" borderId="28" xfId="36" applyNumberFormat="1" applyBorder="1" applyAlignment="1">
      <alignment vertical="center"/>
    </xf>
    <xf numFmtId="165" fontId="10" fillId="0" borderId="28" xfId="61" applyNumberFormat="1" applyFont="1" applyBorder="1" applyAlignment="1">
      <alignment horizontal="center" vertical="center" wrapText="1"/>
    </xf>
    <xf numFmtId="166" fontId="10" fillId="0" borderId="0" xfId="36" applyNumberFormat="1" applyFont="1" applyBorder="1" applyAlignment="1">
      <alignment wrapText="1"/>
    </xf>
    <xf numFmtId="166" fontId="2" fillId="0" borderId="0" xfId="36" applyNumberFormat="1" applyBorder="1"/>
    <xf numFmtId="165" fontId="10" fillId="0" borderId="0" xfId="61" applyNumberFormat="1" applyFont="1" applyBorder="1" applyAlignment="1">
      <alignment horizontal="right" wrapText="1"/>
    </xf>
    <xf numFmtId="0" fontId="0" fillId="0" borderId="10" xfId="0" applyBorder="1"/>
    <xf numFmtId="0" fontId="0" fillId="0" borderId="12" xfId="0" applyBorder="1"/>
    <xf numFmtId="0" fontId="31" fillId="0" borderId="0" xfId="57" applyFont="1" applyAlignment="1">
      <alignment vertical="center" wrapText="1"/>
    </xf>
    <xf numFmtId="0" fontId="46" fillId="24" borderId="28" xfId="54" applyFont="1" applyFill="1" applyBorder="1" applyAlignment="1">
      <alignment horizontal="center" vertical="center"/>
    </xf>
    <xf numFmtId="0" fontId="31" fillId="0" borderId="0" xfId="57" applyFont="1" applyAlignment="1">
      <alignment horizontal="center" vertical="center" wrapText="1"/>
    </xf>
    <xf numFmtId="10" fontId="31" fillId="0" borderId="28" xfId="62" applyNumberFormat="1" applyFont="1" applyBorder="1" applyAlignment="1">
      <alignment vertical="center"/>
    </xf>
    <xf numFmtId="0" fontId="47" fillId="24" borderId="28" xfId="54" applyFont="1" applyFill="1" applyBorder="1" applyAlignment="1">
      <alignment horizontal="center" vertical="center"/>
    </xf>
    <xf numFmtId="10" fontId="31" fillId="27" borderId="28" xfId="62" applyNumberFormat="1" applyFont="1" applyFill="1" applyBorder="1" applyAlignment="1">
      <alignment vertical="center"/>
    </xf>
    <xf numFmtId="0" fontId="31" fillId="0" borderId="28" xfId="56" applyFont="1" applyBorder="1"/>
    <xf numFmtId="165" fontId="31" fillId="0" borderId="28" xfId="62" applyNumberFormat="1" applyFont="1" applyBorder="1"/>
    <xf numFmtId="165" fontId="31" fillId="0" borderId="29" xfId="62" applyNumberFormat="1" applyFont="1" applyBorder="1"/>
    <xf numFmtId="165" fontId="31" fillId="0" borderId="30" xfId="62" applyNumberFormat="1" applyFont="1" applyBorder="1"/>
    <xf numFmtId="165" fontId="31" fillId="27" borderId="28" xfId="62" applyNumberFormat="1" applyFont="1" applyFill="1" applyBorder="1"/>
    <xf numFmtId="165" fontId="31" fillId="0" borderId="31" xfId="62" applyNumberFormat="1" applyFont="1" applyBorder="1"/>
    <xf numFmtId="165" fontId="31" fillId="0" borderId="32" xfId="62" applyNumberFormat="1" applyFont="1" applyBorder="1"/>
    <xf numFmtId="0" fontId="31" fillId="27" borderId="28" xfId="56" applyFont="1" applyFill="1" applyBorder="1"/>
    <xf numFmtId="3" fontId="31" fillId="27" borderId="28" xfId="56" applyNumberFormat="1" applyFont="1" applyFill="1" applyBorder="1"/>
    <xf numFmtId="165" fontId="31" fillId="0" borderId="33" xfId="61" applyNumberFormat="1" applyFont="1" applyBorder="1"/>
    <xf numFmtId="165" fontId="31" fillId="0" borderId="34" xfId="61" applyNumberFormat="1" applyFont="1" applyBorder="1"/>
    <xf numFmtId="0" fontId="35" fillId="25" borderId="28" xfId="56" applyFont="1" applyFill="1" applyBorder="1"/>
    <xf numFmtId="0" fontId="31" fillId="25" borderId="28" xfId="56" applyFont="1" applyFill="1" applyBorder="1"/>
    <xf numFmtId="165" fontId="40" fillId="25" borderId="28" xfId="62" applyNumberFormat="1" applyFont="1" applyFill="1" applyBorder="1"/>
    <xf numFmtId="3" fontId="37" fillId="25" borderId="28" xfId="56" applyNumberFormat="1" applyFont="1" applyFill="1" applyBorder="1"/>
    <xf numFmtId="165" fontId="37" fillId="25" borderId="28" xfId="62" applyNumberFormat="1" applyFont="1" applyFill="1" applyBorder="1"/>
    <xf numFmtId="165" fontId="35" fillId="25" borderId="28" xfId="62" applyNumberFormat="1" applyFont="1" applyFill="1" applyBorder="1"/>
    <xf numFmtId="9" fontId="46" fillId="24" borderId="28" xfId="62" applyFont="1" applyFill="1" applyBorder="1" applyAlignment="1">
      <alignment vertical="center"/>
    </xf>
    <xf numFmtId="0" fontId="31" fillId="0" borderId="0" xfId="0" applyFont="1"/>
    <xf numFmtId="0" fontId="34" fillId="0" borderId="0" xfId="55" applyFont="1" applyAlignment="1">
      <alignment vertical="center"/>
    </xf>
    <xf numFmtId="0" fontId="46" fillId="24" borderId="28" xfId="56" applyFont="1" applyFill="1" applyBorder="1"/>
    <xf numFmtId="165" fontId="46" fillId="24" borderId="28" xfId="62" applyNumberFormat="1" applyFont="1" applyFill="1" applyBorder="1"/>
    <xf numFmtId="9" fontId="46" fillId="24" borderId="28" xfId="62" applyFont="1" applyFill="1" applyBorder="1"/>
    <xf numFmtId="0" fontId="38" fillId="0" borderId="0" xfId="57" applyFont="1"/>
    <xf numFmtId="0" fontId="43" fillId="24" borderId="28" xfId="0" applyFont="1" applyFill="1" applyBorder="1"/>
    <xf numFmtId="166" fontId="43" fillId="24" borderId="28" xfId="36" applyNumberFormat="1" applyFont="1" applyFill="1" applyBorder="1" applyAlignment="1">
      <alignment horizontal="left"/>
    </xf>
    <xf numFmtId="0" fontId="9" fillId="0" borderId="0" xfId="0" applyFont="1"/>
    <xf numFmtId="0" fontId="42" fillId="24" borderId="28" xfId="0" applyFont="1" applyFill="1" applyBorder="1"/>
    <xf numFmtId="165" fontId="2" fillId="26" borderId="28" xfId="61" applyNumberFormat="1" applyFill="1" applyBorder="1"/>
    <xf numFmtId="165" fontId="2" fillId="26" borderId="28" xfId="61" applyNumberFormat="1" applyFill="1" applyBorder="1" applyAlignment="1">
      <alignment shrinkToFit="1"/>
    </xf>
    <xf numFmtId="165" fontId="2" fillId="0" borderId="0" xfId="61" applyNumberFormat="1" applyAlignment="1">
      <alignment shrinkToFit="1"/>
    </xf>
    <xf numFmtId="166" fontId="10" fillId="0" borderId="28" xfId="36" applyNumberFormat="1" applyFont="1" applyBorder="1" applyAlignment="1">
      <alignment wrapText="1"/>
    </xf>
    <xf numFmtId="0" fontId="0" fillId="0" borderId="13" xfId="0" applyBorder="1"/>
    <xf numFmtId="0" fontId="2" fillId="0" borderId="13" xfId="0" applyFont="1" applyBorder="1"/>
    <xf numFmtId="0" fontId="10" fillId="0" borderId="13" xfId="0" applyFont="1" applyBorder="1"/>
    <xf numFmtId="0" fontId="49" fillId="0" borderId="13" xfId="0" applyFont="1" applyBorder="1"/>
    <xf numFmtId="9" fontId="0" fillId="0" borderId="0" xfId="0" applyNumberFormat="1"/>
    <xf numFmtId="0" fontId="3" fillId="0" borderId="0" xfId="56" applyAlignment="1">
      <alignment vertical="center" wrapText="1"/>
    </xf>
    <xf numFmtId="0" fontId="3" fillId="0" borderId="0" xfId="56" applyAlignment="1">
      <alignment horizontal="center" vertical="center" wrapText="1"/>
    </xf>
    <xf numFmtId="0" fontId="3" fillId="0" borderId="0" xfId="56" applyAlignment="1">
      <alignment horizontal="center" vertical="center"/>
    </xf>
    <xf numFmtId="165" fontId="31" fillId="0" borderId="28" xfId="62" applyNumberFormat="1" applyFont="1" applyBorder="1" applyAlignment="1">
      <alignment vertical="center"/>
    </xf>
    <xf numFmtId="165" fontId="31" fillId="27" borderId="28" xfId="62" applyNumberFormat="1" applyFont="1" applyFill="1" applyBorder="1" applyAlignment="1">
      <alignment vertical="center"/>
    </xf>
    <xf numFmtId="0" fontId="2" fillId="0" borderId="0" xfId="54" applyFont="1"/>
    <xf numFmtId="0" fontId="30" fillId="0" borderId="0" xfId="56" applyFont="1"/>
    <xf numFmtId="166" fontId="43" fillId="24" borderId="28" xfId="36" applyNumberFormat="1" applyFont="1" applyFill="1" applyBorder="1" applyAlignment="1">
      <alignment horizontal="center"/>
    </xf>
    <xf numFmtId="166" fontId="42" fillId="24" borderId="28" xfId="36" applyNumberFormat="1" applyFont="1" applyFill="1" applyBorder="1" applyAlignment="1">
      <alignment wrapText="1"/>
    </xf>
    <xf numFmtId="166" fontId="2" fillId="25" borderId="28" xfId="36" applyNumberFormat="1" applyFill="1" applyBorder="1"/>
    <xf numFmtId="10" fontId="2" fillId="25" borderId="28" xfId="61" applyNumberFormat="1" applyFont="1" applyFill="1" applyBorder="1"/>
    <xf numFmtId="166" fontId="2" fillId="25" borderId="28" xfId="0" applyNumberFormat="1" applyFont="1" applyFill="1" applyBorder="1"/>
    <xf numFmtId="165" fontId="2" fillId="25" borderId="28" xfId="61" applyNumberFormat="1" applyFont="1" applyFill="1" applyBorder="1"/>
    <xf numFmtId="166" fontId="2" fillId="0" borderId="28" xfId="36" applyNumberFormat="1" applyBorder="1"/>
    <xf numFmtId="165" fontId="10" fillId="0" borderId="28" xfId="61" applyNumberFormat="1" applyFont="1" applyBorder="1" applyAlignment="1">
      <alignment horizontal="right" wrapText="1"/>
    </xf>
    <xf numFmtId="166" fontId="43" fillId="24" borderId="28" xfId="36" applyNumberFormat="1" applyFont="1" applyFill="1" applyBorder="1"/>
    <xf numFmtId="165" fontId="43" fillId="24" borderId="28" xfId="61" applyNumberFormat="1" applyFont="1" applyFill="1" applyBorder="1" applyAlignment="1">
      <alignment horizontal="right" wrapText="1"/>
    </xf>
    <xf numFmtId="0" fontId="44" fillId="24" borderId="28" xfId="0" applyFont="1" applyFill="1" applyBorder="1"/>
    <xf numFmtId="0" fontId="50" fillId="25" borderId="28" xfId="0" applyFont="1" applyFill="1" applyBorder="1"/>
    <xf numFmtId="0" fontId="8" fillId="0" borderId="28" xfId="0" applyFont="1" applyBorder="1"/>
    <xf numFmtId="0" fontId="45" fillId="24" borderId="28" xfId="0" applyFont="1" applyFill="1" applyBorder="1"/>
    <xf numFmtId="0" fontId="8" fillId="26" borderId="28" xfId="0" applyFont="1" applyFill="1" applyBorder="1"/>
    <xf numFmtId="165" fontId="8" fillId="26" borderId="28" xfId="61" applyNumberFormat="1" applyFont="1" applyFill="1" applyBorder="1"/>
    <xf numFmtId="0" fontId="8" fillId="25" borderId="28" xfId="0" applyFont="1" applyFill="1" applyBorder="1"/>
    <xf numFmtId="166" fontId="10" fillId="0" borderId="35" xfId="36" applyNumberFormat="1" applyFont="1" applyBorder="1" applyAlignment="1">
      <alignment wrapText="1"/>
    </xf>
    <xf numFmtId="168" fontId="2" fillId="0" borderId="35" xfId="36" applyNumberFormat="1" applyBorder="1"/>
    <xf numFmtId="165" fontId="10" fillId="0" borderId="35" xfId="61" applyNumberFormat="1" applyFont="1" applyBorder="1" applyAlignment="1">
      <alignment horizontal="right" wrapText="1"/>
    </xf>
    <xf numFmtId="166" fontId="10" fillId="0" borderId="36" xfId="36" applyNumberFormat="1" applyFont="1" applyBorder="1" applyAlignment="1">
      <alignment wrapText="1"/>
    </xf>
    <xf numFmtId="168" fontId="2" fillId="0" borderId="36" xfId="36" applyNumberFormat="1" applyBorder="1"/>
    <xf numFmtId="165" fontId="10" fillId="0" borderId="36" xfId="61" applyNumberFormat="1" applyFont="1" applyBorder="1" applyAlignment="1">
      <alignment horizontal="right" wrapText="1"/>
    </xf>
    <xf numFmtId="168" fontId="43" fillId="24" borderId="28" xfId="36" applyNumberFormat="1" applyFont="1" applyFill="1" applyBorder="1"/>
    <xf numFmtId="166" fontId="10" fillId="0" borderId="35" xfId="36" applyNumberFormat="1" applyFont="1" applyBorder="1" applyAlignment="1">
      <alignment horizontal="left" wrapText="1"/>
    </xf>
    <xf numFmtId="166" fontId="10" fillId="0" borderId="36" xfId="36" applyNumberFormat="1" applyFont="1" applyBorder="1" applyAlignment="1">
      <alignment horizontal="left" wrapText="1"/>
    </xf>
    <xf numFmtId="0" fontId="0" fillId="0" borderId="0" xfId="0" applyAlignment="1">
      <alignment horizontal="center"/>
    </xf>
    <xf numFmtId="0" fontId="35" fillId="25" borderId="37" xfId="56" applyFont="1" applyFill="1" applyBorder="1"/>
    <xf numFmtId="0" fontId="35" fillId="25" borderId="38" xfId="56" applyFont="1" applyFill="1" applyBorder="1"/>
    <xf numFmtId="0" fontId="4" fillId="25" borderId="0" xfId="44" quotePrefix="1" applyFill="1" applyAlignment="1" applyProtection="1"/>
    <xf numFmtId="0" fontId="0" fillId="25" borderId="0" xfId="0" applyFill="1" applyAlignment="1">
      <alignment vertical="center"/>
    </xf>
    <xf numFmtId="0" fontId="0" fillId="25" borderId="0" xfId="0" applyFill="1"/>
    <xf numFmtId="0" fontId="6" fillId="25" borderId="0" xfId="0" applyFont="1" applyFill="1" applyAlignment="1">
      <alignment vertical="center"/>
    </xf>
    <xf numFmtId="0" fontId="2" fillId="25" borderId="0" xfId="0" applyFont="1" applyFill="1"/>
    <xf numFmtId="0" fontId="2" fillId="25" borderId="0" xfId="0" applyFont="1" applyFill="1" applyAlignment="1">
      <alignment vertical="center"/>
    </xf>
    <xf numFmtId="0" fontId="2" fillId="25" borderId="0" xfId="0" applyFont="1" applyFill="1" applyAlignment="1">
      <alignment horizontal="left" vertical="center"/>
    </xf>
    <xf numFmtId="0" fontId="32" fillId="25" borderId="0" xfId="0" applyFont="1" applyFill="1"/>
    <xf numFmtId="0" fontId="4" fillId="25" borderId="0" xfId="44" applyFill="1" applyAlignment="1" applyProtection="1"/>
    <xf numFmtId="0" fontId="41" fillId="25" borderId="0" xfId="0" applyFont="1" applyFill="1"/>
    <xf numFmtId="0" fontId="4" fillId="25" borderId="0" xfId="44" applyFill="1" applyBorder="1" applyAlignment="1" applyProtection="1">
      <alignment vertical="center"/>
    </xf>
    <xf numFmtId="0" fontId="31" fillId="0" borderId="28" xfId="73" applyFont="1" applyBorder="1" applyAlignment="1">
      <alignment horizontal="center" vertical="center"/>
    </xf>
    <xf numFmtId="0" fontId="31" fillId="0" borderId="28" xfId="73" applyFont="1" applyBorder="1" applyAlignment="1">
      <alignment vertical="center"/>
    </xf>
    <xf numFmtId="3" fontId="31" fillId="0" borderId="28" xfId="73" applyNumberFormat="1" applyFont="1" applyBorder="1" applyAlignment="1">
      <alignment vertical="center"/>
    </xf>
    <xf numFmtId="0" fontId="31" fillId="27" borderId="28" xfId="73" applyFont="1" applyFill="1" applyBorder="1" applyAlignment="1">
      <alignment horizontal="center" vertical="center"/>
    </xf>
    <xf numFmtId="0" fontId="31" fillId="27" borderId="28" xfId="73" applyFont="1" applyFill="1" applyBorder="1" applyAlignment="1">
      <alignment vertical="center"/>
    </xf>
    <xf numFmtId="3" fontId="31" fillId="27" borderId="28" xfId="73" applyNumberFormat="1" applyFont="1" applyFill="1" applyBorder="1" applyAlignment="1">
      <alignment vertical="center"/>
    </xf>
    <xf numFmtId="3" fontId="46" fillId="24" borderId="28" xfId="73" applyNumberFormat="1" applyFont="1" applyFill="1" applyBorder="1" applyAlignment="1">
      <alignment vertical="center"/>
    </xf>
    <xf numFmtId="165" fontId="46" fillId="24" borderId="28" xfId="73" applyNumberFormat="1" applyFont="1" applyFill="1" applyBorder="1" applyAlignment="1">
      <alignment vertical="center"/>
    </xf>
    <xf numFmtId="0" fontId="31" fillId="0" borderId="28" xfId="73" applyFont="1" applyBorder="1"/>
    <xf numFmtId="0" fontId="31" fillId="27" borderId="28" xfId="73" applyFont="1" applyFill="1" applyBorder="1"/>
    <xf numFmtId="3" fontId="40" fillId="25" borderId="28" xfId="73" applyNumberFormat="1" applyFont="1" applyFill="1" applyBorder="1"/>
    <xf numFmtId="165" fontId="40" fillId="25" borderId="28" xfId="73" applyNumberFormat="1" applyFont="1" applyFill="1" applyBorder="1"/>
    <xf numFmtId="3" fontId="46" fillId="24" borderId="28" xfId="73" applyNumberFormat="1" applyFont="1" applyFill="1" applyBorder="1"/>
    <xf numFmtId="165" fontId="46" fillId="24" borderId="28" xfId="73" applyNumberFormat="1" applyFont="1" applyFill="1" applyBorder="1"/>
    <xf numFmtId="3" fontId="8" fillId="0" borderId="28" xfId="0" applyNumberFormat="1" applyFont="1" applyBorder="1"/>
    <xf numFmtId="3" fontId="45" fillId="24" borderId="28" xfId="0" applyNumberFormat="1" applyFont="1" applyFill="1" applyBorder="1"/>
    <xf numFmtId="3" fontId="8" fillId="26" borderId="28" xfId="0" applyNumberFormat="1" applyFont="1" applyFill="1" applyBorder="1"/>
    <xf numFmtId="3" fontId="8" fillId="0" borderId="28" xfId="56" applyNumberFormat="1" applyFont="1" applyBorder="1"/>
    <xf numFmtId="3" fontId="0" fillId="0" borderId="28" xfId="0" applyNumberFormat="1" applyBorder="1"/>
    <xf numFmtId="3" fontId="42" fillId="24" borderId="28" xfId="0" applyNumberFormat="1" applyFont="1" applyFill="1" applyBorder="1"/>
    <xf numFmtId="3" fontId="2" fillId="0" borderId="28" xfId="0" applyNumberFormat="1" applyFont="1" applyBorder="1"/>
    <xf numFmtId="3" fontId="2" fillId="26" borderId="28" xfId="0" applyNumberFormat="1" applyFont="1" applyFill="1" applyBorder="1"/>
    <xf numFmtId="3" fontId="0" fillId="26" borderId="28" xfId="0" applyNumberFormat="1" applyFill="1" applyBorder="1"/>
    <xf numFmtId="3" fontId="6" fillId="25" borderId="28" xfId="0" applyNumberFormat="1" applyFont="1" applyFill="1" applyBorder="1"/>
    <xf numFmtId="3" fontId="0" fillId="25" borderId="28" xfId="0" applyNumberFormat="1" applyFill="1" applyBorder="1"/>
    <xf numFmtId="3" fontId="0" fillId="0" borderId="27" xfId="0" applyNumberFormat="1" applyBorder="1"/>
    <xf numFmtId="3" fontId="0" fillId="0" borderId="19" xfId="0" applyNumberFormat="1" applyBorder="1"/>
    <xf numFmtId="3" fontId="0" fillId="0" borderId="18" xfId="0" applyNumberFormat="1" applyBorder="1"/>
    <xf numFmtId="3" fontId="2" fillId="0" borderId="27" xfId="0" applyNumberFormat="1" applyFont="1" applyBorder="1"/>
    <xf numFmtId="3" fontId="2" fillId="0" borderId="19" xfId="0" applyNumberFormat="1" applyFont="1" applyBorder="1"/>
    <xf numFmtId="3" fontId="42" fillId="24" borderId="27" xfId="0" applyNumberFormat="1" applyFont="1" applyFill="1" applyBorder="1"/>
    <xf numFmtId="3" fontId="42" fillId="24" borderId="19" xfId="0" applyNumberFormat="1" applyFont="1" applyFill="1" applyBorder="1"/>
    <xf numFmtId="3" fontId="42" fillId="24" borderId="18" xfId="0" applyNumberFormat="1" applyFont="1" applyFill="1" applyBorder="1"/>
    <xf numFmtId="3" fontId="0" fillId="0" borderId="20" xfId="0" applyNumberFormat="1" applyBorder="1"/>
    <xf numFmtId="3" fontId="42" fillId="24" borderId="20" xfId="0" applyNumberFormat="1" applyFont="1" applyFill="1" applyBorder="1"/>
    <xf numFmtId="10" fontId="6" fillId="25" borderId="19" xfId="61" applyNumberFormat="1" applyFont="1" applyFill="1" applyBorder="1"/>
    <xf numFmtId="166" fontId="2" fillId="0" borderId="21" xfId="36" applyNumberFormat="1" applyBorder="1" applyAlignment="1">
      <alignment vertical="center"/>
    </xf>
    <xf numFmtId="165" fontId="10" fillId="0" borderId="21" xfId="61" applyNumberFormat="1" applyFont="1" applyBorder="1" applyAlignment="1">
      <alignment horizontal="right" vertical="center" wrapText="1"/>
    </xf>
    <xf numFmtId="166" fontId="10" fillId="0" borderId="21" xfId="36" applyNumberFormat="1" applyFont="1" applyBorder="1" applyAlignment="1">
      <alignment vertical="center" wrapText="1"/>
    </xf>
    <xf numFmtId="166" fontId="2" fillId="0" borderId="22" xfId="36" applyNumberFormat="1" applyFill="1" applyBorder="1" applyAlignment="1">
      <alignment vertical="center"/>
    </xf>
    <xf numFmtId="165" fontId="10" fillId="0" borderId="22" xfId="61" applyNumberFormat="1" applyFont="1" applyFill="1" applyBorder="1" applyAlignment="1">
      <alignment horizontal="right" vertical="center" wrapText="1"/>
    </xf>
    <xf numFmtId="166" fontId="10" fillId="0" borderId="22" xfId="36" applyNumberFormat="1" applyFont="1" applyFill="1" applyBorder="1" applyAlignment="1">
      <alignment vertical="center" wrapText="1"/>
    </xf>
    <xf numFmtId="166" fontId="42" fillId="24" borderId="26" xfId="36" applyNumberFormat="1" applyFont="1" applyFill="1" applyBorder="1" applyAlignment="1">
      <alignment vertical="center"/>
    </xf>
    <xf numFmtId="165" fontId="42" fillId="24" borderId="26" xfId="61" applyNumberFormat="1" applyFont="1" applyFill="1" applyBorder="1" applyAlignment="1">
      <alignment horizontal="right" vertical="center" wrapText="1"/>
    </xf>
    <xf numFmtId="3" fontId="1" fillId="0" borderId="28" xfId="0" applyNumberFormat="1" applyFont="1" applyBorder="1" applyAlignment="1">
      <alignment horizontal="right"/>
    </xf>
    <xf numFmtId="3" fontId="1" fillId="27" borderId="28" xfId="0" applyNumberFormat="1" applyFont="1" applyFill="1" applyBorder="1" applyAlignment="1">
      <alignment horizontal="right"/>
    </xf>
    <xf numFmtId="0" fontId="1" fillId="0" borderId="28" xfId="0" applyFont="1" applyBorder="1"/>
    <xf numFmtId="0" fontId="1" fillId="27" borderId="28" xfId="0" applyFont="1" applyFill="1" applyBorder="1"/>
    <xf numFmtId="0" fontId="51" fillId="25" borderId="0" xfId="73" applyFont="1" applyFill="1" applyAlignment="1">
      <alignment horizontal="center" vertical="center"/>
    </xf>
    <xf numFmtId="0" fontId="6" fillId="25" borderId="0" xfId="0" applyFont="1" applyFill="1" applyAlignment="1">
      <alignment horizontal="center"/>
    </xf>
    <xf numFmtId="166" fontId="2" fillId="0" borderId="0" xfId="36" applyNumberFormat="1" applyAlignment="1">
      <alignment horizontal="center" vertical="center"/>
    </xf>
    <xf numFmtId="166" fontId="2" fillId="0" borderId="0" xfId="36" applyNumberFormat="1" applyFont="1" applyAlignment="1">
      <alignment horizontal="center" vertical="center"/>
    </xf>
    <xf numFmtId="166" fontId="42" fillId="24" borderId="17" xfId="36" applyNumberFormat="1" applyFont="1" applyFill="1" applyBorder="1" applyAlignment="1">
      <alignment horizontal="center" vertical="center"/>
    </xf>
    <xf numFmtId="165" fontId="44" fillId="24" borderId="17" xfId="61" applyNumberFormat="1" applyFont="1" applyFill="1" applyBorder="1" applyAlignment="1">
      <alignment horizontal="center" vertical="center" shrinkToFit="1"/>
    </xf>
    <xf numFmtId="166" fontId="43" fillId="24" borderId="17" xfId="36" applyNumberFormat="1" applyFont="1" applyFill="1" applyBorder="1" applyAlignment="1">
      <alignment horizontal="center" vertical="center" wrapText="1"/>
    </xf>
    <xf numFmtId="165" fontId="44" fillId="24" borderId="17" xfId="61" applyNumberFormat="1" applyFont="1" applyFill="1" applyBorder="1" applyAlignment="1">
      <alignment horizontal="center" vertical="center" wrapText="1" shrinkToFit="1"/>
    </xf>
    <xf numFmtId="165" fontId="45" fillId="24" borderId="17" xfId="61" applyNumberFormat="1" applyFont="1" applyFill="1" applyBorder="1" applyAlignment="1">
      <alignment horizontal="center" vertical="center" shrinkToFit="1"/>
    </xf>
    <xf numFmtId="166" fontId="42" fillId="24" borderId="17" xfId="36" applyNumberFormat="1" applyFont="1" applyFill="1" applyBorder="1" applyAlignment="1">
      <alignment horizontal="center" vertical="center" wrapText="1"/>
    </xf>
    <xf numFmtId="165" fontId="45" fillId="24" borderId="17" xfId="6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2" fillId="24" borderId="28" xfId="36" applyNumberFormat="1" applyFont="1" applyFill="1" applyBorder="1" applyAlignment="1">
      <alignment horizontal="center" vertical="center"/>
    </xf>
    <xf numFmtId="165" fontId="45" fillId="24" borderId="28" xfId="61" applyNumberFormat="1" applyFont="1" applyFill="1" applyBorder="1" applyAlignment="1">
      <alignment horizontal="center" vertical="center" shrinkToFit="1"/>
    </xf>
    <xf numFmtId="166" fontId="42" fillId="24" borderId="28" xfId="36" applyNumberFormat="1" applyFont="1" applyFill="1" applyBorder="1" applyAlignment="1">
      <alignment horizontal="center" vertical="center" wrapText="1"/>
    </xf>
    <xf numFmtId="165" fontId="45" fillId="24" borderId="28" xfId="61" applyNumberFormat="1" applyFont="1" applyFill="1" applyBorder="1" applyAlignment="1">
      <alignment horizontal="center" vertical="center" wrapText="1" shrinkToFit="1"/>
    </xf>
    <xf numFmtId="0" fontId="34" fillId="0" borderId="0" xfId="55" applyFont="1" applyAlignment="1">
      <alignment horizontal="center" vertical="center"/>
    </xf>
    <xf numFmtId="0" fontId="34" fillId="0" borderId="0" xfId="54" applyFont="1" applyAlignment="1">
      <alignment horizontal="center" vertical="center"/>
    </xf>
    <xf numFmtId="0" fontId="46" fillId="24" borderId="28" xfId="54" applyFont="1" applyFill="1" applyBorder="1" applyAlignment="1">
      <alignment horizontal="center" vertical="center" wrapText="1"/>
    </xf>
    <xf numFmtId="0" fontId="46" fillId="24" borderId="28" xfId="54" applyFont="1" applyFill="1" applyBorder="1" applyAlignment="1">
      <alignment horizontal="center" vertical="center"/>
    </xf>
    <xf numFmtId="0" fontId="47" fillId="24" borderId="28" xfId="54" applyFont="1" applyFill="1" applyBorder="1" applyAlignment="1">
      <alignment horizontal="center" vertical="center" wrapText="1"/>
    </xf>
    <xf numFmtId="0" fontId="47" fillId="24" borderId="28" xfId="54" applyFont="1" applyFill="1" applyBorder="1" applyAlignment="1">
      <alignment horizontal="center" vertical="center"/>
    </xf>
    <xf numFmtId="0" fontId="46" fillId="24" borderId="28" xfId="56" applyFont="1" applyFill="1" applyBorder="1" applyAlignment="1">
      <alignment horizontal="center"/>
    </xf>
    <xf numFmtId="0" fontId="36" fillId="0" borderId="0" xfId="57" applyFont="1" applyAlignment="1">
      <alignment horizontal="left" wrapText="1"/>
    </xf>
    <xf numFmtId="0" fontId="37" fillId="25" borderId="28" xfId="56" applyFont="1" applyFill="1" applyBorder="1" applyAlignment="1">
      <alignment horizontal="center"/>
    </xf>
    <xf numFmtId="0" fontId="48" fillId="24" borderId="28" xfId="56" applyFont="1" applyFill="1" applyBorder="1" applyAlignment="1">
      <alignment horizontal="center"/>
    </xf>
    <xf numFmtId="0" fontId="36" fillId="0" borderId="0" xfId="57" applyFont="1" applyAlignment="1">
      <alignment horizontal="left"/>
    </xf>
    <xf numFmtId="0" fontId="36" fillId="0" borderId="11" xfId="57" applyFont="1" applyBorder="1" applyAlignment="1">
      <alignment horizontal="left"/>
    </xf>
    <xf numFmtId="165" fontId="44" fillId="24" borderId="28" xfId="61" applyNumberFormat="1" applyFont="1" applyFill="1" applyBorder="1" applyAlignment="1">
      <alignment horizontal="center" vertical="center" shrinkToFit="1"/>
    </xf>
    <xf numFmtId="166" fontId="43" fillId="24" borderId="28" xfId="36" applyNumberFormat="1" applyFont="1" applyFill="1" applyBorder="1" applyAlignment="1">
      <alignment horizontal="center" vertical="center" wrapText="1"/>
    </xf>
    <xf numFmtId="165" fontId="44" fillId="24" borderId="28" xfId="61" applyNumberFormat="1" applyFont="1" applyFill="1" applyBorder="1" applyAlignment="1">
      <alignment horizontal="center" vertical="center" wrapText="1" shrinkToFit="1"/>
    </xf>
    <xf numFmtId="0" fontId="36" fillId="0" borderId="0" xfId="56" applyFont="1" applyAlignment="1">
      <alignment horizontal="left"/>
    </xf>
    <xf numFmtId="0" fontId="36" fillId="0" borderId="0" xfId="56" applyFont="1" applyAlignment="1">
      <alignment horizontal="left" vertical="top" wrapText="1"/>
    </xf>
    <xf numFmtId="0" fontId="8" fillId="0" borderId="0" xfId="56" applyFont="1" applyAlignment="1">
      <alignment horizontal="center" vertical="center" wrapText="1"/>
    </xf>
    <xf numFmtId="0" fontId="3" fillId="0" borderId="0" xfId="56" applyAlignment="1">
      <alignment horizontal="center" vertical="center" wrapText="1"/>
    </xf>
    <xf numFmtId="0" fontId="8" fillId="0" borderId="0" xfId="0" applyFont="1" applyAlignment="1">
      <alignment horizontal="left" wrapText="1"/>
    </xf>
    <xf numFmtId="166" fontId="42" fillId="24" borderId="35" xfId="36" applyNumberFormat="1" applyFont="1" applyFill="1" applyBorder="1" applyAlignment="1">
      <alignment horizontal="center" vertical="center"/>
    </xf>
    <xf numFmtId="166" fontId="42" fillId="24" borderId="36" xfId="36" applyNumberFormat="1" applyFont="1" applyFill="1" applyBorder="1" applyAlignment="1">
      <alignment horizontal="center" vertical="center"/>
    </xf>
    <xf numFmtId="3" fontId="8" fillId="25" borderId="28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4" fillId="25" borderId="28" xfId="0" applyFont="1" applyFill="1" applyBorder="1" applyAlignment="1">
      <alignment horizontal="center"/>
    </xf>
    <xf numFmtId="0" fontId="8" fillId="25" borderId="28" xfId="0" applyFont="1" applyFill="1" applyBorder="1" applyAlignment="1">
      <alignment horizontal="center"/>
    </xf>
    <xf numFmtId="3" fontId="50" fillId="25" borderId="28" xfId="0" applyNumberFormat="1" applyFont="1" applyFill="1" applyBorder="1" applyAlignment="1">
      <alignment horizontal="center"/>
    </xf>
  </cellXfs>
  <cellStyles count="7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Akcent 1" xfId="25" builtinId="29" customBuiltin="1"/>
    <cellStyle name="Akcent 2" xfId="26" builtinId="33" customBuiltin="1"/>
    <cellStyle name="Akcent 3" xfId="27" builtinId="37" customBuiltin="1"/>
    <cellStyle name="Akcent 4" xfId="28" builtinId="41" customBuiltin="1"/>
    <cellStyle name="Akcent 5" xfId="29" builtinId="45" customBuiltin="1"/>
    <cellStyle name="Akcent 6" xfId="30" builtinId="49" customBuiltin="1"/>
    <cellStyle name="Bad" xfId="31" xr:uid="{00000000-0005-0000-0000-00001E000000}"/>
    <cellStyle name="Calculation" xfId="32" xr:uid="{00000000-0005-0000-0000-00001F000000}"/>
    <cellStyle name="Check Cell" xfId="33" xr:uid="{00000000-0005-0000-0000-000020000000}"/>
    <cellStyle name="Dane wejściowe" xfId="34" builtinId="20" customBuiltin="1"/>
    <cellStyle name="Dane wyjściowe" xfId="35" builtinId="21" customBuiltin="1"/>
    <cellStyle name="Dziesiętny" xfId="36" builtinId="3"/>
    <cellStyle name="Dziesiętny 2" xfId="37" xr:uid="{00000000-0005-0000-0000-000024000000}"/>
    <cellStyle name="Explanatory Text" xfId="38" xr:uid="{00000000-0005-0000-0000-000025000000}"/>
    <cellStyle name="Good" xfId="39" xr:uid="{00000000-0005-0000-0000-000026000000}"/>
    <cellStyle name="Heading 1" xfId="40" xr:uid="{00000000-0005-0000-0000-000027000000}"/>
    <cellStyle name="Heading 2" xfId="41" xr:uid="{00000000-0005-0000-0000-000028000000}"/>
    <cellStyle name="Heading 3" xfId="42" xr:uid="{00000000-0005-0000-0000-000029000000}"/>
    <cellStyle name="Heading 4" xfId="43" xr:uid="{00000000-0005-0000-0000-00002A000000}"/>
    <cellStyle name="Hiperłącze" xfId="44" builtinId="8"/>
    <cellStyle name="Input" xfId="45" xr:uid="{00000000-0005-0000-0000-00002C000000}"/>
    <cellStyle name="Komórka połączona" xfId="46" builtinId="24" customBuiltin="1"/>
    <cellStyle name="Komórka zaznaczona" xfId="47" builtinId="23" customBuiltin="1"/>
    <cellStyle name="Linked Cell" xfId="48" xr:uid="{00000000-0005-0000-0000-00002F000000}"/>
    <cellStyle name="Nagłówek 1" xfId="49" builtinId="16" customBuiltin="1"/>
    <cellStyle name="Nagłówek 2" xfId="50" builtinId="17" customBuiltin="1"/>
    <cellStyle name="Nagłówek 3" xfId="51" builtinId="18" customBuiltin="1"/>
    <cellStyle name="Nagłówek 4" xfId="52" builtinId="19" customBuiltin="1"/>
    <cellStyle name="Neutral" xfId="53" xr:uid="{00000000-0005-0000-0000-000034000000}"/>
    <cellStyle name="Normalny" xfId="0" builtinId="0"/>
    <cellStyle name="Normalny 2" xfId="54" xr:uid="{00000000-0005-0000-0000-000036000000}"/>
    <cellStyle name="Normalny 2 2" xfId="55" xr:uid="{00000000-0005-0000-0000-000037000000}"/>
    <cellStyle name="Normalny 2 3" xfId="73" xr:uid="{629798CF-38C9-4D30-A203-12A83EEDE9E2}"/>
    <cellStyle name="Normalny 3" xfId="56" xr:uid="{00000000-0005-0000-0000-000038000000}"/>
    <cellStyle name="Normalny 3 2" xfId="57" xr:uid="{00000000-0005-0000-0000-000039000000}"/>
    <cellStyle name="Note" xfId="58" xr:uid="{00000000-0005-0000-0000-00003A000000}"/>
    <cellStyle name="Obliczenia" xfId="59" builtinId="22" customBuiltin="1"/>
    <cellStyle name="Output" xfId="60" xr:uid="{00000000-0005-0000-0000-00003C000000}"/>
    <cellStyle name="Procentowy" xfId="61" builtinId="5"/>
    <cellStyle name="Procentowy 2" xfId="62" xr:uid="{00000000-0005-0000-0000-00003E000000}"/>
    <cellStyle name="Procentowy 2 2" xfId="63" xr:uid="{00000000-0005-0000-0000-00003F000000}"/>
    <cellStyle name="Procentowy 3" xfId="64" xr:uid="{00000000-0005-0000-0000-000040000000}"/>
    <cellStyle name="Suma" xfId="65" builtinId="25" customBuiltin="1"/>
    <cellStyle name="Tekst objaśnienia" xfId="66" builtinId="53" customBuiltin="1"/>
    <cellStyle name="Tekst ostrzeżenia" xfId="67" builtinId="11" customBuiltin="1"/>
    <cellStyle name="Title" xfId="68" xr:uid="{00000000-0005-0000-0000-000044000000}"/>
    <cellStyle name="Total" xfId="69" xr:uid="{00000000-0005-0000-0000-000045000000}"/>
    <cellStyle name="Tytuł" xfId="70" builtinId="15" customBuiltin="1"/>
    <cellStyle name="Uwaga" xfId="71" builtinId="10" customBuiltin="1"/>
    <cellStyle name="Warning Text" xfId="72" xr:uid="{00000000-0005-0000-0000-000048000000}"/>
  </cellStyles>
  <dxfs count="5"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4CBEE"/>
      <color rgb="FF15448A"/>
      <color rgb="FFFFFF00"/>
      <color rgb="FF008FD4"/>
      <color rgb="FF979ACA"/>
      <color rgb="FF31ACE5"/>
      <color rgb="FF5D6AAB"/>
      <color rgb="FF8787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NEW and 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2024-2025</a:t>
            </a:r>
          </a:p>
        </c:rich>
      </c:tx>
      <c:layout>
        <c:manualLayout>
          <c:xMode val="edge"/>
          <c:yMode val="edge"/>
          <c:x val="0.17095671607220636"/>
          <c:y val="3.87088719927201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2629744761942866"/>
          <c:w val="0.67728843935707883"/>
          <c:h val="0.607429875807153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2025vs2024'!$C$2:$N$2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2025vs2024'!$C$46:$N$46</c:f>
              <c:numCache>
                <c:formatCode>#,##0</c:formatCode>
                <c:ptCount val="12"/>
                <c:pt idx="0">
                  <c:v>6587</c:v>
                </c:pt>
                <c:pt idx="1">
                  <c:v>10314</c:v>
                </c:pt>
                <c:pt idx="2">
                  <c:v>15059</c:v>
                </c:pt>
                <c:pt idx="3">
                  <c:v>18868</c:v>
                </c:pt>
                <c:pt idx="4">
                  <c:v>17290</c:v>
                </c:pt>
                <c:pt idx="5">
                  <c:v>16258</c:v>
                </c:pt>
                <c:pt idx="6">
                  <c:v>17121</c:v>
                </c:pt>
                <c:pt idx="7">
                  <c:v>14139</c:v>
                </c:pt>
                <c:pt idx="8">
                  <c:v>11618</c:v>
                </c:pt>
                <c:pt idx="9">
                  <c:v>10079</c:v>
                </c:pt>
                <c:pt idx="10">
                  <c:v>6966</c:v>
                </c:pt>
                <c:pt idx="11">
                  <c:v>8593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F-457A-B6D2-FFD8D662C6A9}"/>
            </c:ext>
          </c:extLst>
        </c:ser>
        <c:ser>
          <c:idx val="1"/>
          <c:order val="1"/>
          <c:tx>
            <c:strRef>
              <c:f>'R_PTW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2025vs2024'!$C$2:$N$2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2025vs2024'!$C$5:$N$5</c:f>
              <c:numCache>
                <c:formatCode>#,##0</c:formatCode>
                <c:ptCount val="12"/>
                <c:pt idx="0">
                  <c:v>7699</c:v>
                </c:pt>
                <c:pt idx="1">
                  <c:v>9639</c:v>
                </c:pt>
                <c:pt idx="2">
                  <c:v>17235</c:v>
                </c:pt>
                <c:pt idx="3">
                  <c:v>19867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2F-457A-B6D2-FFD8D662C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151"/>
        <c:axId val="1"/>
      </c:barChart>
      <c:catAx>
        <c:axId val="19938991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15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39775709854462"/>
          <c:y val="0.47494094488188976"/>
          <c:w val="0.10151503789299066"/>
          <c:h val="0.1238976377952756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MC </a:t>
            </a:r>
            <a:r>
              <a:rPr lang="pl-PL" sz="1000" b="1" i="0" u="none" strike="noStrike" baseline="0">
                <a:effectLst/>
              </a:rPr>
              <a:t>JAN-APR 2025</a:t>
            </a:r>
            <a:endParaRPr lang="pl-PL" sz="11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Segmentation share</a:t>
            </a:r>
          </a:p>
        </c:rich>
      </c:tx>
      <c:layout>
        <c:manualLayout>
          <c:xMode val="edge"/>
          <c:yMode val="edge"/>
          <c:x val="0.21425282205577961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0-F3E1-462A-A12A-9CEF1CFEDEA1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F3E1-462A-A12A-9CEF1CFEDEA1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2-F3E1-462A-A12A-9CEF1CFEDEA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3E1-462A-A12A-9CEF1CFEDEA1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4-F3E1-462A-A12A-9CEF1CFEDEA1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5-F3E1-462A-A12A-9CEF1CFEDEA1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6-F3E1-462A-A12A-9CEF1CFEDEA1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7-F3E1-462A-A12A-9CEF1CFEDEA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3E1-462A-A12A-9CEF1CFEDEA1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2025 rankings'!$R$6,'R_MC 2025 rankings'!$R$11,'R_MC 2025 rankings'!$R$16,'R_MC 2025 rankings'!$R$21,'R_MC 2025 rankings'!$R$26,'R_MC 2025 rankings'!$R$31,'R_MC 2025 rankings'!$R$36,'R_MC 2025 rankings'!$R$41,'R_MC 2025 rankings'!$R$46)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OTHER</c:v>
                </c:pt>
              </c:strCache>
            </c:strRef>
          </c:cat>
          <c:val>
            <c:numRef>
              <c:f>('R_MC 2025 rankings'!$T$10,'R_MC 2025 rankings'!$T$15,'R_MC 2025 rankings'!$T$20,'R_MC 2025 rankings'!$T$25,'R_MC 2025 rankings'!$T$30,'R_MC 2025 rankings'!$T$35,'R_MC 2025 rankings'!$T$40,'R_MC 2025 rankings'!$T$45,'R_MC 2025 rankings'!$T$46)</c:f>
              <c:numCache>
                <c:formatCode>#,##0</c:formatCode>
                <c:ptCount val="9"/>
                <c:pt idx="0">
                  <c:v>2797</c:v>
                </c:pt>
                <c:pt idx="1">
                  <c:v>669</c:v>
                </c:pt>
                <c:pt idx="2">
                  <c:v>435</c:v>
                </c:pt>
                <c:pt idx="3">
                  <c:v>3318</c:v>
                </c:pt>
                <c:pt idx="4">
                  <c:v>4226</c:v>
                </c:pt>
                <c:pt idx="5">
                  <c:v>806</c:v>
                </c:pt>
                <c:pt idx="6">
                  <c:v>96</c:v>
                </c:pt>
                <c:pt idx="7">
                  <c:v>1149</c:v>
                </c:pt>
                <c:pt idx="8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E1-462A-A12A-9CEF1CFED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07910291701347"/>
          <c:y val="7.2917395742198896E-2"/>
          <c:w val="0.30082261058831061"/>
          <c:h val="0.9062806211723534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2023-2025</a:t>
            </a:r>
          </a:p>
        </c:rich>
      </c:tx>
      <c:layout>
        <c:manualLayout>
          <c:xMode val="edge"/>
          <c:yMode val="edge"/>
          <c:x val="0.20155076035342909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2025vs2024'!$B$9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2025vs2024'!$C$3:$N$3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2025vs2024'!$C$9:$N$9</c:f>
              <c:numCache>
                <c:formatCode>#,##0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C-4C87-900F-77CE72898D1F}"/>
            </c:ext>
          </c:extLst>
        </c:ser>
        <c:ser>
          <c:idx val="3"/>
          <c:order val="1"/>
          <c:tx>
            <c:strRef>
              <c:f>'R_MP NEW 2025vs2024'!$B$10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'R_MP NEW 2025vs2024'!$C$10:$N$10</c:f>
              <c:numCache>
                <c:formatCode>#,##0</c:formatCode>
                <c:ptCount val="12"/>
                <c:pt idx="0">
                  <c:v>381</c:v>
                </c:pt>
                <c:pt idx="1">
                  <c:v>660</c:v>
                </c:pt>
                <c:pt idx="2">
                  <c:v>1134</c:v>
                </c:pt>
                <c:pt idx="3">
                  <c:v>1545</c:v>
                </c:pt>
                <c:pt idx="4">
                  <c:v>1609</c:v>
                </c:pt>
                <c:pt idx="5">
                  <c:v>1648</c:v>
                </c:pt>
                <c:pt idx="6">
                  <c:v>1808</c:v>
                </c:pt>
                <c:pt idx="7">
                  <c:v>1593</c:v>
                </c:pt>
                <c:pt idx="8">
                  <c:v>1244</c:v>
                </c:pt>
                <c:pt idx="9">
                  <c:v>1010</c:v>
                </c:pt>
                <c:pt idx="10">
                  <c:v>569</c:v>
                </c:pt>
                <c:pt idx="11">
                  <c:v>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FC-4C87-900F-77CE72898D1F}"/>
            </c:ext>
          </c:extLst>
        </c:ser>
        <c:ser>
          <c:idx val="2"/>
          <c:order val="2"/>
          <c:tx>
            <c:strRef>
              <c:f>'R_MP NEW 2025vs2024'!$B$11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2025vs2024'!$C$3:$N$3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2025vs2024'!$C$11:$N$11</c:f>
              <c:numCache>
                <c:formatCode>#,##0</c:formatCode>
                <c:ptCount val="12"/>
                <c:pt idx="0">
                  <c:v>553</c:v>
                </c:pt>
                <c:pt idx="1">
                  <c:v>586</c:v>
                </c:pt>
                <c:pt idx="2">
                  <c:v>1274</c:v>
                </c:pt>
                <c:pt idx="3">
                  <c:v>1725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FC-4C87-900F-77CE72898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5823"/>
        <c:axId val="1"/>
      </c:barChart>
      <c:catAx>
        <c:axId val="1993895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582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331017210634931"/>
          <c:y val="0.362935520788361"/>
          <c:w val="0.10992719039891008"/>
          <c:h val="0.33421379768782167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I-IV 2024 - 2025</a:t>
            </a:r>
          </a:p>
        </c:rich>
      </c:tx>
      <c:layout>
        <c:manualLayout>
          <c:xMode val="edge"/>
          <c:yMode val="edge"/>
          <c:x val="0.21846890669276603"/>
          <c:y val="3.73374628499569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2025vs2024'!$B$10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F-4AD9-9A85-B5BAE39CE46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2025vs2024'!$O$3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2025vs2024'!$G$16</c:f>
              <c:numCache>
                <c:formatCode>_-* #\ ##0\ _z_ł_-;\-* #\ ##0\ _z_ł_-;_-* "-"??\ _z_ł_-;_-@_-</c:formatCode>
                <c:ptCount val="1"/>
                <c:pt idx="0">
                  <c:v>3720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F-4AD9-9A85-B5BAE39CE467}"/>
            </c:ext>
          </c:extLst>
        </c:ser>
        <c:ser>
          <c:idx val="2"/>
          <c:order val="1"/>
          <c:tx>
            <c:strRef>
              <c:f>'R_MP NEW 2025vs2024'!$B$11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F-4AD9-9A85-B5BAE39CE46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2025vs2024'!$O$3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2025vs2024'!$O$11</c:f>
              <c:numCache>
                <c:formatCode>#,##0</c:formatCode>
                <c:ptCount val="1"/>
                <c:pt idx="0">
                  <c:v>4138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7F-4AD9-9A85-B5BAE39CE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99983"/>
        <c:axId val="1"/>
      </c:barChart>
      <c:catAx>
        <c:axId val="1993899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9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236811614764373"/>
          <c:y val="0.41819518014793605"/>
          <c:w val="0.14414863682580215"/>
          <c:h val="0.2181886355114701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2024-2025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582102128774035"/>
          <c:y val="5.85595550556180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2025vs2024'!$C$2:$N$2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2025vs2024'!$C$46:$N$46</c:f>
              <c:numCache>
                <c:formatCode>#,##0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  <c:pt idx="8">
                  <c:v>6430</c:v>
                </c:pt>
                <c:pt idx="9">
                  <c:v>5601</c:v>
                </c:pt>
                <c:pt idx="10">
                  <c:v>4336</c:v>
                </c:pt>
                <c:pt idx="11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E-4B9B-842C-C89AAD580C22}"/>
            </c:ext>
          </c:extLst>
        </c:ser>
        <c:ser>
          <c:idx val="1"/>
          <c:order val="1"/>
          <c:tx>
            <c:strRef>
              <c:f>'R_PTW USED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2025vs2024'!$C$2:$N$2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2025vs2024'!$C$5:$N$5</c:f>
              <c:numCache>
                <c:formatCode>#,##0</c:formatCode>
                <c:ptCount val="12"/>
                <c:pt idx="0">
                  <c:v>5896</c:v>
                </c:pt>
                <c:pt idx="1">
                  <c:v>6847</c:v>
                </c:pt>
                <c:pt idx="2">
                  <c:v>11102</c:v>
                </c:pt>
                <c:pt idx="3">
                  <c:v>12685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2E-4B9B-842C-C89AAD580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85839"/>
        <c:axId val="1"/>
      </c:barChart>
      <c:catAx>
        <c:axId val="1993885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5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872785966830073"/>
          <c:y val="0.31564398200224975"/>
          <c:w val="0.19048263218724559"/>
          <c:h val="0.348093363329583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USED PTW
FIRST REGISTRATIONS IN POLAND
I-IV 2024 - 2025</a:t>
            </a:r>
          </a:p>
        </c:rich>
      </c:tx>
      <c:layout>
        <c:manualLayout>
          <c:xMode val="edge"/>
          <c:yMode val="edge"/>
          <c:x val="0.25330915844135127"/>
          <c:y val="4.3268264429172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2025vs2024'!$G$10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3057757210691904E-3"/>
                  <c:y val="1.0912878845386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08-4A77-B20A-2BD03BF74B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2025vs2024'!$O$2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2025vs2024'!$G$13</c:f>
              <c:numCache>
                <c:formatCode>_-* #\ ##0\ _z_ł_-;\-* #\ ##0\ _z_ł_-;_-* "-"??\ _z_ł_-;_-@_-</c:formatCode>
                <c:ptCount val="1"/>
                <c:pt idx="0">
                  <c:v>33645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8-4A77-B20A-2BD03BF74BD9}"/>
            </c:ext>
          </c:extLst>
        </c:ser>
        <c:ser>
          <c:idx val="2"/>
          <c:order val="1"/>
          <c:tx>
            <c:strRef>
              <c:f>'R_PTW USED 2025vs2024'!$F$10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209869061644244E-3"/>
                  <c:y val="-3.21750373589723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08-4A77-B20A-2BD03BF74BD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2025vs2024'!$O$2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2025vs2024'!$O$5</c:f>
              <c:numCache>
                <c:formatCode>#,##0</c:formatCode>
                <c:ptCount val="1"/>
                <c:pt idx="0">
                  <c:v>36530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08-4A77-B20A-2BD03BF74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77935"/>
        <c:axId val="1"/>
      </c:barChart>
      <c:catAx>
        <c:axId val="19938779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7793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761180714479654"/>
          <c:y val="0.35966026370597481"/>
          <c:w val="0.15764038115925161"/>
          <c:h val="0.2865587376799139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of USED PTW FIRST REGISTRATIONS
I-IV 2025</a:t>
            </a:r>
          </a:p>
        </c:rich>
      </c:tx>
      <c:layout>
        <c:manualLayout>
          <c:xMode val="edge"/>
          <c:yMode val="edge"/>
          <c:x val="0.10347611732537636"/>
          <c:y val="3.54392387247493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2025vs2024'!$O$2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BFE-424D-91B6-B6B0F2501933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BFE-424D-91B6-B6B0F2501933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BFE-424D-91B6-B6B0F2501933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2025vs2024'!$B$3:$B$4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USED 2025vs2024'!$P$3:$P$4</c:f>
              <c:numCache>
                <c:formatCode>0.0%</c:formatCode>
                <c:ptCount val="2"/>
                <c:pt idx="0">
                  <c:v>0.89411442649876816</c:v>
                </c:pt>
                <c:pt idx="1">
                  <c:v>0.10588557350123186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BFE-424D-91B6-B6B0F2501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MOTORCYCLES - FIRST REGISTRATIONS IN POLAND 
YEAR 2024</a:t>
            </a:r>
          </a:p>
        </c:rich>
      </c:tx>
      <c:layout>
        <c:manualLayout>
          <c:xMode val="edge"/>
          <c:yMode val="edge"/>
          <c:x val="0.24059628627292506"/>
          <c:y val="3.0288994624335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2025'!$B$11</c:f>
              <c:strCache>
                <c:ptCount val="1"/>
                <c:pt idx="0">
                  <c:v>USED MC** 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STY</c:v>
              </c:pt>
              <c:pt idx="1">
                <c:v>LUT</c:v>
              </c:pt>
              <c:pt idx="2">
                <c:v>MAR</c:v>
              </c:pt>
              <c:pt idx="3">
                <c:v>KWI</c:v>
              </c:pt>
              <c:pt idx="4">
                <c:v>MAJ</c:v>
              </c:pt>
              <c:pt idx="5">
                <c:v>CZE</c:v>
              </c:pt>
              <c:pt idx="6">
                <c:v>LIP</c:v>
              </c:pt>
              <c:pt idx="7">
                <c:v>SIE</c:v>
              </c:pt>
              <c:pt idx="8">
                <c:v>WRZ</c:v>
              </c:pt>
              <c:pt idx="9">
                <c:v>PAŹ</c:v>
              </c:pt>
              <c:pt idx="10">
                <c:v>LIS</c:v>
              </c:pt>
              <c:pt idx="11">
                <c:v>GRU</c:v>
              </c:pt>
            </c:strLit>
          </c:cat>
          <c:val>
            <c:numRef>
              <c:f>'R_MC&amp;MP structure 2025'!$C$11:$N$11</c:f>
              <c:numCache>
                <c:formatCode>#,##0</c:formatCode>
                <c:ptCount val="12"/>
                <c:pt idx="0">
                  <c:v>5209</c:v>
                </c:pt>
                <c:pt idx="1">
                  <c:v>6125</c:v>
                </c:pt>
                <c:pt idx="2">
                  <c:v>9958</c:v>
                </c:pt>
                <c:pt idx="3">
                  <c:v>11370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5-473B-9F79-96127E4D41BE}"/>
            </c:ext>
          </c:extLst>
        </c:ser>
        <c:ser>
          <c:idx val="0"/>
          <c:order val="1"/>
          <c:tx>
            <c:strRef>
              <c:f>'R_MC&amp;MP structure 2025'!$B$10</c:f>
              <c:strCache>
                <c:ptCount val="1"/>
                <c:pt idx="0">
                  <c:v>NEW MC* 2025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STY</c:v>
              </c:pt>
              <c:pt idx="1">
                <c:v>LUT</c:v>
              </c:pt>
              <c:pt idx="2">
                <c:v>MAR</c:v>
              </c:pt>
              <c:pt idx="3">
                <c:v>KWI</c:v>
              </c:pt>
              <c:pt idx="4">
                <c:v>MAJ</c:v>
              </c:pt>
              <c:pt idx="5">
                <c:v>CZE</c:v>
              </c:pt>
              <c:pt idx="6">
                <c:v>LIP</c:v>
              </c:pt>
              <c:pt idx="7">
                <c:v>SIE</c:v>
              </c:pt>
              <c:pt idx="8">
                <c:v>WRZ</c:v>
              </c:pt>
              <c:pt idx="9">
                <c:v>PAŹ</c:v>
              </c:pt>
              <c:pt idx="10">
                <c:v>LIS</c:v>
              </c:pt>
              <c:pt idx="11">
                <c:v>GRU</c:v>
              </c:pt>
            </c:strLit>
          </c:cat>
          <c:val>
            <c:numRef>
              <c:f>'R_MC&amp;MP structure 2025'!$C$10:$N$10</c:f>
              <c:numCache>
                <c:formatCode>#,##0</c:formatCode>
                <c:ptCount val="12"/>
                <c:pt idx="0">
                  <c:v>1250</c:v>
                </c:pt>
                <c:pt idx="1">
                  <c:v>2206</c:v>
                </c:pt>
                <c:pt idx="2">
                  <c:v>4859</c:v>
                </c:pt>
                <c:pt idx="3">
                  <c:v>5457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5-473B-9F79-96127E4D4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structure 2025'!$B$8</c:f>
              <c:strCache>
                <c:ptCount val="1"/>
                <c:pt idx="0">
                  <c:v>TOTAL MC 2024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structure 2025'!$C$8:$N$8</c:f>
              <c:numCache>
                <c:formatCode>#,##0</c:formatCode>
                <c:ptCount val="12"/>
                <c:pt idx="0">
                  <c:v>5519</c:v>
                </c:pt>
                <c:pt idx="1">
                  <c:v>8701</c:v>
                </c:pt>
                <c:pt idx="2">
                  <c:v>12731</c:v>
                </c:pt>
                <c:pt idx="3">
                  <c:v>15739</c:v>
                </c:pt>
                <c:pt idx="4">
                  <c:v>14119</c:v>
                </c:pt>
                <c:pt idx="5">
                  <c:v>13039</c:v>
                </c:pt>
                <c:pt idx="6">
                  <c:v>13676</c:v>
                </c:pt>
                <c:pt idx="7">
                  <c:v>11069</c:v>
                </c:pt>
                <c:pt idx="8">
                  <c:v>9105</c:v>
                </c:pt>
                <c:pt idx="9">
                  <c:v>8079</c:v>
                </c:pt>
                <c:pt idx="10">
                  <c:v>5701</c:v>
                </c:pt>
                <c:pt idx="11">
                  <c:v>7511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25-473B-9F79-96127E4D4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MOPEDS - FIRST</a:t>
            </a:r>
            <a:r>
              <a:rPr lang="pl-PL" baseline="0"/>
              <a:t> REGISTRATIONS IN POLAND</a:t>
            </a:r>
            <a:r>
              <a:rPr lang="pl-PL"/>
              <a:t> 
YEAR</a:t>
            </a:r>
            <a:r>
              <a:rPr lang="pl-PL" baseline="0"/>
              <a:t> </a:t>
            </a:r>
            <a:r>
              <a:rPr lang="pl-PL"/>
              <a:t>2024</a:t>
            </a:r>
          </a:p>
        </c:rich>
      </c:tx>
      <c:layout>
        <c:manualLayout>
          <c:xMode val="edge"/>
          <c:yMode val="edge"/>
          <c:x val="0.29714818357985623"/>
          <c:y val="3.3766433823311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2025'!$B$26</c:f>
              <c:strCache>
                <c:ptCount val="1"/>
                <c:pt idx="0">
                  <c:v>USED MP** 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STY</c:v>
              </c:pt>
              <c:pt idx="1">
                <c:v>LUT</c:v>
              </c:pt>
              <c:pt idx="2">
                <c:v>MAR</c:v>
              </c:pt>
              <c:pt idx="3">
                <c:v>KWI</c:v>
              </c:pt>
              <c:pt idx="4">
                <c:v>MAJ</c:v>
              </c:pt>
              <c:pt idx="5">
                <c:v>CZE</c:v>
              </c:pt>
              <c:pt idx="6">
                <c:v>LIP</c:v>
              </c:pt>
              <c:pt idx="7">
                <c:v>SIE</c:v>
              </c:pt>
              <c:pt idx="8">
                <c:v>WRZ</c:v>
              </c:pt>
              <c:pt idx="9">
                <c:v>PAŹ</c:v>
              </c:pt>
              <c:pt idx="10">
                <c:v>LIS</c:v>
              </c:pt>
              <c:pt idx="11">
                <c:v>GRU</c:v>
              </c:pt>
            </c:strLit>
          </c:cat>
          <c:val>
            <c:numRef>
              <c:f>'R_MC&amp;MP structure 2025'!$C$26:$N$26</c:f>
              <c:numCache>
                <c:formatCode>#,##0</c:formatCode>
                <c:ptCount val="12"/>
                <c:pt idx="0">
                  <c:v>687</c:v>
                </c:pt>
                <c:pt idx="1">
                  <c:v>722</c:v>
                </c:pt>
                <c:pt idx="2">
                  <c:v>1144</c:v>
                </c:pt>
                <c:pt idx="3">
                  <c:v>1315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0-4ABC-AE5F-E108198D6039}"/>
            </c:ext>
          </c:extLst>
        </c:ser>
        <c:ser>
          <c:idx val="0"/>
          <c:order val="1"/>
          <c:tx>
            <c:strRef>
              <c:f>'R_MC&amp;MP structure 2025'!$B$25</c:f>
              <c:strCache>
                <c:ptCount val="1"/>
                <c:pt idx="0">
                  <c:v>NEW MP* 2025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STY</c:v>
              </c:pt>
              <c:pt idx="1">
                <c:v>LUT</c:v>
              </c:pt>
              <c:pt idx="2">
                <c:v>MAR</c:v>
              </c:pt>
              <c:pt idx="3">
                <c:v>KWI</c:v>
              </c:pt>
              <c:pt idx="4">
                <c:v>MAJ</c:v>
              </c:pt>
              <c:pt idx="5">
                <c:v>CZE</c:v>
              </c:pt>
              <c:pt idx="6">
                <c:v>LIP</c:v>
              </c:pt>
              <c:pt idx="7">
                <c:v>SIE</c:v>
              </c:pt>
              <c:pt idx="8">
                <c:v>WRZ</c:v>
              </c:pt>
              <c:pt idx="9">
                <c:v>PAŹ</c:v>
              </c:pt>
              <c:pt idx="10">
                <c:v>LIS</c:v>
              </c:pt>
              <c:pt idx="11">
                <c:v>GRU</c:v>
              </c:pt>
            </c:strLit>
          </c:cat>
          <c:val>
            <c:numRef>
              <c:f>'R_MC&amp;MP structure 2025'!$C$25:$N$25</c:f>
              <c:numCache>
                <c:formatCode>#,##0</c:formatCode>
                <c:ptCount val="12"/>
                <c:pt idx="0">
                  <c:v>553</c:v>
                </c:pt>
                <c:pt idx="1">
                  <c:v>586</c:v>
                </c:pt>
                <c:pt idx="2">
                  <c:v>1274</c:v>
                </c:pt>
                <c:pt idx="3">
                  <c:v>1725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A0-4ABC-AE5F-E108198D6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structure 2025'!$B$23</c:f>
              <c:strCache>
                <c:ptCount val="1"/>
                <c:pt idx="0">
                  <c:v>TOTAL MP 2024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structure 2025'!$C$23:$N$23</c:f>
              <c:numCache>
                <c:formatCode>#,##0</c:formatCode>
                <c:ptCount val="12"/>
                <c:pt idx="0">
                  <c:v>1068</c:v>
                </c:pt>
                <c:pt idx="1">
                  <c:v>1613</c:v>
                </c:pt>
                <c:pt idx="2">
                  <c:v>2328</c:v>
                </c:pt>
                <c:pt idx="3">
                  <c:v>3129</c:v>
                </c:pt>
                <c:pt idx="4">
                  <c:v>3171</c:v>
                </c:pt>
                <c:pt idx="5">
                  <c:v>3219</c:v>
                </c:pt>
                <c:pt idx="6">
                  <c:v>3445</c:v>
                </c:pt>
                <c:pt idx="7">
                  <c:v>3070</c:v>
                </c:pt>
                <c:pt idx="8">
                  <c:v>2513</c:v>
                </c:pt>
                <c:pt idx="9">
                  <c:v>2000</c:v>
                </c:pt>
                <c:pt idx="10">
                  <c:v>1265</c:v>
                </c:pt>
                <c:pt idx="11">
                  <c:v>1082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A0-4ABC-AE5F-E108198D6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and USED PTW
FIRST REGISTRATIONS IN POLAND
I-IV</a:t>
            </a:r>
            <a:r>
              <a:rPr lang="pl-PL" baseline="0"/>
              <a:t> </a:t>
            </a:r>
            <a:r>
              <a:rPr lang="pl-PL"/>
              <a:t>2024 - 2025</a:t>
            </a:r>
          </a:p>
        </c:rich>
      </c:tx>
      <c:layout>
        <c:manualLayout>
          <c:xMode val="edge"/>
          <c:yMode val="edge"/>
          <c:x val="0.25659051239284747"/>
          <c:y val="3.539823008849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3756700558"/>
          <c:y val="0.16930592273904613"/>
          <c:w val="0.62989750929128507"/>
          <c:h val="0.698153445840411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2417333243976219E-3"/>
                  <c:y val="6.844368237545744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7E-4182-927A-4F77BAC0A32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2025vs2024'!$O$2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2025vs2024'!$G$13</c:f>
              <c:numCache>
                <c:formatCode>_-* #\ ##0\ _z_ł_-;\-* #\ ##0\ _z_ł_-;_-* "-"??\ _z_ł_-;_-@_-</c:formatCode>
                <c:ptCount val="1"/>
                <c:pt idx="0">
                  <c:v>50828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7E-4182-927A-4F77BAC0A322}"/>
            </c:ext>
          </c:extLst>
        </c:ser>
        <c:ser>
          <c:idx val="2"/>
          <c:order val="1"/>
          <c:tx>
            <c:strRef>
              <c:f>'R_PTW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17E-4182-927A-4F77BAC0A322}"/>
              </c:ext>
            </c:extLst>
          </c:dPt>
          <c:dLbls>
            <c:dLbl>
              <c:idx val="0"/>
              <c:layout>
                <c:manualLayout>
                  <c:x val="4.2728396904966387E-3"/>
                  <c:y val="-5.576502468960991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7E-4182-927A-4F77BAC0A32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2025vs2024'!$O$2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2025vs2024'!$F$13</c:f>
              <c:numCache>
                <c:formatCode>_-* #\ ##0\ _z_ł_-;\-* #\ ##0\ _z_ł_-;_-* "-"??\ _z_ł_-;_-@_-</c:formatCode>
                <c:ptCount val="1"/>
                <c:pt idx="0">
                  <c:v>54440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7E-4182-927A-4F77BAC0A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82511"/>
        <c:axId val="1"/>
      </c:barChart>
      <c:catAx>
        <c:axId val="1993882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25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49416734412623198"/>
          <c:w val="0.11576716703515511"/>
          <c:h val="0.122810799092591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and USED 
PTW FIRST REGISTRATIONS
I-IV 2025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2025vs2024'!$O$2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332-49F1-9793-A0095A4F450E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332-49F1-9793-A0095A4F450E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32-49F1-9793-A0095A4F450E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2025vs2024'!$B$3:$B$4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2025vs2024'!$P$3:$P$4</c:f>
              <c:numCache>
                <c:formatCode>0.0%</c:formatCode>
                <c:ptCount val="2"/>
                <c:pt idx="0">
                  <c:v>0.85293901542983097</c:v>
                </c:pt>
                <c:pt idx="1">
                  <c:v>0.147060984570169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332-49F1-9793-A0095A4F4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PTW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2024-2025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0406397139620022"/>
          <c:y val="4.2679040119984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'R_PTW NEW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2025vs2024'!$C$2:$N$2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2025vs2024'!$C$46:$N$46</c:f>
              <c:numCache>
                <c:formatCode>#,##0</c:formatCode>
                <c:ptCount val="12"/>
                <c:pt idx="0">
                  <c:v>1776</c:v>
                </c:pt>
                <c:pt idx="1">
                  <c:v>3191</c:v>
                </c:pt>
                <c:pt idx="2">
                  <c:v>5399</c:v>
                </c:pt>
                <c:pt idx="3">
                  <c:v>6817</c:v>
                </c:pt>
                <c:pt idx="4">
                  <c:v>6097</c:v>
                </c:pt>
                <c:pt idx="5">
                  <c:v>5884</c:v>
                </c:pt>
                <c:pt idx="6">
                  <c:v>6188</c:v>
                </c:pt>
                <c:pt idx="7">
                  <c:v>5211</c:v>
                </c:pt>
                <c:pt idx="8">
                  <c:v>3876</c:v>
                </c:pt>
                <c:pt idx="9">
                  <c:v>3107</c:v>
                </c:pt>
                <c:pt idx="10">
                  <c:v>2051</c:v>
                </c:pt>
                <c:pt idx="11">
                  <c:v>3954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D-4228-BC2D-66ABDD63B089}"/>
            </c:ext>
          </c:extLst>
        </c:ser>
        <c:ser>
          <c:idx val="3"/>
          <c:order val="1"/>
          <c:tx>
            <c:strRef>
              <c:f>'R_PTW NEW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2025vs2024'!$C$2:$N$2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2025vs2024'!$C$5:$N$5</c:f>
              <c:numCache>
                <c:formatCode>#,##0</c:formatCode>
                <c:ptCount val="12"/>
                <c:pt idx="0">
                  <c:v>1803</c:v>
                </c:pt>
                <c:pt idx="1">
                  <c:v>2792</c:v>
                </c:pt>
                <c:pt idx="2">
                  <c:v>6133</c:v>
                </c:pt>
                <c:pt idx="3">
                  <c:v>7182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7D-4228-BC2D-66ABDD63B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567"/>
        <c:axId val="1"/>
      </c:barChart>
      <c:catAx>
        <c:axId val="1993899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56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14619024031971"/>
          <c:y val="0.50149043869516308"/>
          <c:w val="0.10173501631168125"/>
          <c:h val="0.12389763779527563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PTW
FIRST REGISTRATIONS IN POLAND
I-IV</a:t>
            </a:r>
            <a:r>
              <a:rPr lang="pl-PL" baseline="0"/>
              <a:t> </a:t>
            </a:r>
            <a:r>
              <a:rPr lang="pl-PL"/>
              <a:t>2024 - 2025</a:t>
            </a:r>
          </a:p>
        </c:rich>
      </c:tx>
      <c:layout>
        <c:manualLayout>
          <c:xMode val="edge"/>
          <c:yMode val="edge"/>
          <c:x val="0.25001333554988298"/>
          <c:y val="3.14221756077706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2025vs2024'!$G$10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6162090521685963E-4"/>
                  <c:y val="-1.06358817786434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24-4EB7-A604-6B12BE54B51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2025vs2024'!$O$2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2025vs2024'!$G$13</c:f>
              <c:numCache>
                <c:formatCode>_-* #\ ##0\ _z_ł_-;\-* #\ ##0\ _z_ł_-;_-* "-"??\ _z_ł_-;_-@_-</c:formatCode>
                <c:ptCount val="1"/>
                <c:pt idx="0">
                  <c:v>17183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24-4EB7-A604-6B12BE54B51B}"/>
            </c:ext>
          </c:extLst>
        </c:ser>
        <c:ser>
          <c:idx val="2"/>
          <c:order val="1"/>
          <c:tx>
            <c:strRef>
              <c:f>'R_PTW NEW 2025vs2024'!$F$10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2143608090061619E-3"/>
                  <c:y val="-2.81960705456377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24-4EB7-A604-6B12BE54B51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2025vs2024'!$O$2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2025vs2024'!$O$5</c:f>
              <c:numCache>
                <c:formatCode>#,##0</c:formatCode>
                <c:ptCount val="1"/>
                <c:pt idx="0">
                  <c:v>17910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24-4EB7-A604-6B12BE54B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3311"/>
        <c:axId val="1"/>
      </c:barChart>
      <c:catAx>
        <c:axId val="19939033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33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50001563963796558"/>
          <c:w val="0.11576716703515511"/>
          <c:h val="0.122810799092591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PTW FIRST REGISTRATIONS
I-IV 2025</a:t>
            </a:r>
          </a:p>
        </c:rich>
      </c:tx>
      <c:layout>
        <c:manualLayout>
          <c:xMode val="edge"/>
          <c:yMode val="edge"/>
          <c:x val="0.12740335922885843"/>
          <c:y val="3.9689573251654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2025vs2024'!$O$2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8FA-45EB-8743-4F748A4F0F56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8FA-45EB-8743-4F748A4F0F56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FA-45EB-8743-4F748A4F0F56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2025vs2024'!$B$3:$B$4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NEW 2025vs2024'!$P$3:$P$4</c:f>
              <c:numCache>
                <c:formatCode>0.0%</c:formatCode>
                <c:ptCount val="2"/>
                <c:pt idx="0">
                  <c:v>0.76895589056393077</c:v>
                </c:pt>
                <c:pt idx="1">
                  <c:v>0.23104410943606923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8FA-45EB-8743-4F748A4F0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2023-2025</a:t>
            </a:r>
          </a:p>
        </c:rich>
      </c:tx>
      <c:layout>
        <c:manualLayout>
          <c:xMode val="edge"/>
          <c:yMode val="edge"/>
          <c:x val="0.2015507662723843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2025vs2024'!$B$9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2025vs2024'!$C$3:$N$3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2025vs2024'!$C$9:$N$9</c:f>
              <c:numCache>
                <c:formatCode>#,##0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5-4A5C-9E56-8F2591848696}"/>
            </c:ext>
          </c:extLst>
        </c:ser>
        <c:ser>
          <c:idx val="3"/>
          <c:order val="1"/>
          <c:tx>
            <c:strRef>
              <c:f>'R_MC NEW 2025vs2024'!$B$10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'R_MC NEW 2025vs2024'!$C$10:$N$10</c:f>
              <c:numCache>
                <c:formatCode>#,##0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  <c:pt idx="4">
                  <c:v>4488</c:v>
                </c:pt>
                <c:pt idx="5">
                  <c:v>4236</c:v>
                </c:pt>
                <c:pt idx="6">
                  <c:v>4380</c:v>
                </c:pt>
                <c:pt idx="7">
                  <c:v>3618</c:v>
                </c:pt>
                <c:pt idx="8">
                  <c:v>2632</c:v>
                </c:pt>
                <c:pt idx="9">
                  <c:v>2097</c:v>
                </c:pt>
                <c:pt idx="10">
                  <c:v>1482</c:v>
                </c:pt>
                <c:pt idx="11">
                  <c:v>3413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F5-4A5C-9E56-8F2591848696}"/>
            </c:ext>
          </c:extLst>
        </c:ser>
        <c:ser>
          <c:idx val="2"/>
          <c:order val="2"/>
          <c:tx>
            <c:strRef>
              <c:f>'R_MC NEW 2025vs2024'!$B$11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2025vs2024'!$C$3:$N$3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2025vs2024'!$C$11:$N$11</c:f>
              <c:numCache>
                <c:formatCode>#,##0</c:formatCode>
                <c:ptCount val="12"/>
                <c:pt idx="0">
                  <c:v>1250</c:v>
                </c:pt>
                <c:pt idx="1">
                  <c:v>2206</c:v>
                </c:pt>
                <c:pt idx="2">
                  <c:v>4859</c:v>
                </c:pt>
                <c:pt idx="3">
                  <c:v>5457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F5-4A5C-9E56-8F2591848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7487"/>
        <c:axId val="1"/>
      </c:barChart>
      <c:catAx>
        <c:axId val="1993897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748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38319434590617"/>
          <c:y val="0.38121283142479251"/>
          <c:w val="0.11226369229695621"/>
          <c:h val="0.334213797687821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I-IV 2024 - 2025</a:t>
            </a:r>
          </a:p>
        </c:rich>
      </c:tx>
      <c:layout>
        <c:manualLayout>
          <c:xMode val="edge"/>
          <c:yMode val="edge"/>
          <c:x val="0.21222562709762052"/>
          <c:y val="3.37662175098764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873873873874"/>
          <c:y val="0.19740259740259741"/>
          <c:w val="0.68243243243243246"/>
          <c:h val="0.696103896103896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2025vs2024'!$B$10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8FD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4CBE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98E-4946-814B-A4E347F00ACB}"/>
              </c:ext>
            </c:extLst>
          </c:dPt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8E-4946-814B-A4E347F00AC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2025vs2024'!$O$3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2025vs2024'!$G$16</c:f>
              <c:numCache>
                <c:formatCode>_-* #\ ##0\ _z_ł_-;\-* #\ ##0\ _z_ł_-;_-* "-"??\ _z_ł_-;_-@_-</c:formatCode>
                <c:ptCount val="1"/>
                <c:pt idx="0">
                  <c:v>13463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8E-4946-814B-A4E347F00ACB}"/>
            </c:ext>
          </c:extLst>
        </c:ser>
        <c:ser>
          <c:idx val="2"/>
          <c:order val="1"/>
          <c:tx>
            <c:strRef>
              <c:f>'R_MC NEW 2025vs2024'!$B$11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8E-4946-814B-A4E347F00AC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2025vs2024'!$O$3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2025vs2024'!$O$11</c:f>
              <c:numCache>
                <c:formatCode>#,##0</c:formatCode>
                <c:ptCount val="1"/>
                <c:pt idx="0">
                  <c:v>13772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8E-4946-814B-A4E347F00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1647"/>
        <c:axId val="1"/>
      </c:barChart>
      <c:catAx>
        <c:axId val="1993901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164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462060485682544"/>
          <c:y val="0.39741514128915706"/>
          <c:w val="0.14414863682580215"/>
          <c:h val="0.2285787912874526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MC JAN-APR 2025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Engine Capacity Classes share</a:t>
            </a:r>
          </a:p>
        </c:rich>
      </c:tx>
      <c:layout>
        <c:manualLayout>
          <c:xMode val="edge"/>
          <c:yMode val="edge"/>
          <c:x val="0.23808585445139849"/>
          <c:y val="1.37712203132338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0-DBAA-4D6E-BEF3-FFE521282D46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1-DBAA-4D6E-BEF3-FFE521282D46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2-DBAA-4D6E-BEF3-FFE521282D46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3-DBAA-4D6E-BEF3-FFE521282D4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4-DBAA-4D6E-BEF3-FFE521282D46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5-DBAA-4D6E-BEF3-FFE521282D46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6-DBAA-4D6E-BEF3-FFE521282D4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BAA-4D6E-BEF3-FFE521282D46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2025 rankings'!$J$6,'R_MC 2025 rankings'!$J$11,'R_MC 2025 rankings'!$J$16,'R_MC 2025 rankings'!$J$21,'R_MC 2025 rankings'!$J$26,'R_MC 2025 rankings'!$J$31,'R_MC 2025 rankings'!$J$36,'R_MC 2025 rankings'!$J$41)</c:f>
              <c:strCache>
                <c:ptCount val="8"/>
                <c:pt idx="0">
                  <c:v>&lt;=125cc</c:v>
                </c:pt>
                <c:pt idx="1">
                  <c:v>125cc&lt;engine capacity&lt;=250cc</c:v>
                </c:pt>
                <c:pt idx="2">
                  <c:v>250cc&lt;engine capacity&lt;=500cc</c:v>
                </c:pt>
                <c:pt idx="3">
                  <c:v>500cc&lt;engine capacity&lt;=750cc</c:v>
                </c:pt>
                <c:pt idx="4">
                  <c:v>750cc&lt;engine capacity&lt;=1000cc</c:v>
                </c:pt>
                <c:pt idx="5">
                  <c:v>&gt;1000cm3</c:v>
                </c:pt>
                <c:pt idx="6">
                  <c:v>electric</c:v>
                </c:pt>
                <c:pt idx="7">
                  <c:v>no data</c:v>
                </c:pt>
              </c:strCache>
            </c:strRef>
          </c:cat>
          <c:val>
            <c:numRef>
              <c:f>('R_MC 2025 rankings'!$L$10,'R_MC 2025 rankings'!$L$15,'R_MC 2025 rankings'!$L$20,'R_MC 2025 rankings'!$L$25,'R_MC 2025 rankings'!$L$30,'R_MC 2025 rankings'!$L$35,'R_MC 2025 rankings'!$L$40,'R_MC 2025 rankings'!$L$41)</c:f>
              <c:numCache>
                <c:formatCode>#,##0</c:formatCode>
                <c:ptCount val="8"/>
                <c:pt idx="0">
                  <c:v>5073</c:v>
                </c:pt>
                <c:pt idx="1">
                  <c:v>65</c:v>
                </c:pt>
                <c:pt idx="2">
                  <c:v>2145</c:v>
                </c:pt>
                <c:pt idx="3">
                  <c:v>2023</c:v>
                </c:pt>
                <c:pt idx="4">
                  <c:v>2156</c:v>
                </c:pt>
                <c:pt idx="5">
                  <c:v>2173</c:v>
                </c:pt>
                <c:pt idx="6">
                  <c:v>137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AA-4D6E-BEF3-FFE521282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550872317430906"/>
          <c:y val="0.19164348358894165"/>
          <c:w val="0.36667942977716017"/>
          <c:h val="0.73405214592078427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7FDD722-F672-43A2-B019-8AEAE517B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49" y="219075"/>
          <a:ext cx="3229737" cy="7554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5347328" name="Chart 1">
          <a:extLst>
            <a:ext uri="{FF2B5EF4-FFF2-40B4-BE49-F238E27FC236}">
              <a16:creationId xmlns:a16="http://schemas.microsoft.com/office/drawing/2014/main" id="{BD2CA2AA-DB7B-C48D-7381-0DCFD8115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5347329" name="Chart 2">
          <a:extLst>
            <a:ext uri="{FF2B5EF4-FFF2-40B4-BE49-F238E27FC236}">
              <a16:creationId xmlns:a16="http://schemas.microsoft.com/office/drawing/2014/main" id="{40F17493-8B0C-0C00-C1F1-AF9125AED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490088</xdr:colOff>
      <xdr:row>34</xdr:row>
      <xdr:rowOff>28575</xdr:rowOff>
    </xdr:to>
    <xdr:graphicFrame macro="">
      <xdr:nvGraphicFramePr>
        <xdr:cNvPr id="5347330" name="Chart 3">
          <a:extLst>
            <a:ext uri="{FF2B5EF4-FFF2-40B4-BE49-F238E27FC236}">
              <a16:creationId xmlns:a16="http://schemas.microsoft.com/office/drawing/2014/main" id="{E3EC93A5-43A4-8050-B715-D08F5883C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977707" name="Chart 1">
          <a:extLst>
            <a:ext uri="{FF2B5EF4-FFF2-40B4-BE49-F238E27FC236}">
              <a16:creationId xmlns:a16="http://schemas.microsoft.com/office/drawing/2014/main" id="{8665DA3D-E86F-E83D-9E0B-F57B727622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977708" name="Chart 2">
          <a:extLst>
            <a:ext uri="{FF2B5EF4-FFF2-40B4-BE49-F238E27FC236}">
              <a16:creationId xmlns:a16="http://schemas.microsoft.com/office/drawing/2014/main" id="{C125D898-196C-B143-DB2F-BC1C842C87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977709" name="Chart 3">
          <a:extLst>
            <a:ext uri="{FF2B5EF4-FFF2-40B4-BE49-F238E27FC236}">
              <a16:creationId xmlns:a16="http://schemas.microsoft.com/office/drawing/2014/main" id="{0638C5F4-99A7-0879-1254-97E83A313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17</xdr:row>
      <xdr:rowOff>0</xdr:rowOff>
    </xdr:from>
    <xdr:to>
      <xdr:col>10</xdr:col>
      <xdr:colOff>9525</xdr:colOff>
      <xdr:row>39</xdr:row>
      <xdr:rowOff>85725</xdr:rowOff>
    </xdr:to>
    <xdr:graphicFrame macro="">
      <xdr:nvGraphicFramePr>
        <xdr:cNvPr id="1308131" name="Chart 1">
          <a:extLst>
            <a:ext uri="{FF2B5EF4-FFF2-40B4-BE49-F238E27FC236}">
              <a16:creationId xmlns:a16="http://schemas.microsoft.com/office/drawing/2014/main" id="{35C3E594-F7AB-8C80-0C79-83B11E32A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17</xdr:row>
      <xdr:rowOff>0</xdr:rowOff>
    </xdr:from>
    <xdr:to>
      <xdr:col>17</xdr:col>
      <xdr:colOff>104775</xdr:colOff>
      <xdr:row>39</xdr:row>
      <xdr:rowOff>104775</xdr:rowOff>
    </xdr:to>
    <xdr:graphicFrame macro="">
      <xdr:nvGraphicFramePr>
        <xdr:cNvPr id="1308132" name="Chart 2">
          <a:extLst>
            <a:ext uri="{FF2B5EF4-FFF2-40B4-BE49-F238E27FC236}">
              <a16:creationId xmlns:a16="http://schemas.microsoft.com/office/drawing/2014/main" id="{B1757DBC-2005-215C-31A2-341E4B0D4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22411</xdr:colOff>
      <xdr:row>43</xdr:row>
      <xdr:rowOff>38100</xdr:rowOff>
    </xdr:from>
    <xdr:to>
      <xdr:col>15</xdr:col>
      <xdr:colOff>560294</xdr:colOff>
      <xdr:row>60</xdr:row>
      <xdr:rowOff>19050</xdr:rowOff>
    </xdr:to>
    <xdr:graphicFrame macro="">
      <xdr:nvGraphicFramePr>
        <xdr:cNvPr id="1815877" name="Wykres 2">
          <a:extLst>
            <a:ext uri="{FF2B5EF4-FFF2-40B4-BE49-F238E27FC236}">
              <a16:creationId xmlns:a16="http://schemas.microsoft.com/office/drawing/2014/main" id="{A833B836-2CD7-A1AB-3721-D05586286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16727</xdr:colOff>
      <xdr:row>49</xdr:row>
      <xdr:rowOff>31858</xdr:rowOff>
    </xdr:from>
    <xdr:to>
      <xdr:col>23</xdr:col>
      <xdr:colOff>587508</xdr:colOff>
      <xdr:row>66</xdr:row>
      <xdr:rowOff>22333</xdr:rowOff>
    </xdr:to>
    <xdr:graphicFrame macro="">
      <xdr:nvGraphicFramePr>
        <xdr:cNvPr id="1815878" name="Wykres 3">
          <a:extLst>
            <a:ext uri="{FF2B5EF4-FFF2-40B4-BE49-F238E27FC236}">
              <a16:creationId xmlns:a16="http://schemas.microsoft.com/office/drawing/2014/main" id="{6DF849A7-D391-CE0D-C6A4-24D4F9639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16</xdr:row>
      <xdr:rowOff>133350</xdr:rowOff>
    </xdr:from>
    <xdr:to>
      <xdr:col>9</xdr:col>
      <xdr:colOff>619125</xdr:colOff>
      <xdr:row>39</xdr:row>
      <xdr:rowOff>57150</xdr:rowOff>
    </xdr:to>
    <xdr:graphicFrame macro="">
      <xdr:nvGraphicFramePr>
        <xdr:cNvPr id="1322465" name="Chart 1">
          <a:extLst>
            <a:ext uri="{FF2B5EF4-FFF2-40B4-BE49-F238E27FC236}">
              <a16:creationId xmlns:a16="http://schemas.microsoft.com/office/drawing/2014/main" id="{4673CA4E-4B70-B027-926A-DA06FFFAA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17</xdr:row>
      <xdr:rowOff>0</xdr:rowOff>
    </xdr:from>
    <xdr:to>
      <xdr:col>17</xdr:col>
      <xdr:colOff>104775</xdr:colOff>
      <xdr:row>39</xdr:row>
      <xdr:rowOff>104775</xdr:rowOff>
    </xdr:to>
    <xdr:graphicFrame macro="">
      <xdr:nvGraphicFramePr>
        <xdr:cNvPr id="1322466" name="Chart 2">
          <a:extLst>
            <a:ext uri="{FF2B5EF4-FFF2-40B4-BE49-F238E27FC236}">
              <a16:creationId xmlns:a16="http://schemas.microsoft.com/office/drawing/2014/main" id="{BE0A4366-14DA-69C9-DF97-C8C56816B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978731" name="Chart 1">
          <a:extLst>
            <a:ext uri="{FF2B5EF4-FFF2-40B4-BE49-F238E27FC236}">
              <a16:creationId xmlns:a16="http://schemas.microsoft.com/office/drawing/2014/main" id="{BC7C5FD5-0B93-EB71-96B2-50C150817A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978732" name="Chart 2">
          <a:extLst>
            <a:ext uri="{FF2B5EF4-FFF2-40B4-BE49-F238E27FC236}">
              <a16:creationId xmlns:a16="http://schemas.microsoft.com/office/drawing/2014/main" id="{6DDB9F4B-BA84-955C-F49F-9A907D30A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13</xdr:row>
      <xdr:rowOff>152400</xdr:rowOff>
    </xdr:from>
    <xdr:to>
      <xdr:col>15</xdr:col>
      <xdr:colOff>552450</xdr:colOff>
      <xdr:row>34</xdr:row>
      <xdr:rowOff>19050</xdr:rowOff>
    </xdr:to>
    <xdr:graphicFrame macro="">
      <xdr:nvGraphicFramePr>
        <xdr:cNvPr id="978733" name="Chart 3">
          <a:extLst>
            <a:ext uri="{FF2B5EF4-FFF2-40B4-BE49-F238E27FC236}">
              <a16:creationId xmlns:a16="http://schemas.microsoft.com/office/drawing/2014/main" id="{7E8E78E1-795C-6B98-D393-D110E27003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781050</xdr:colOff>
      <xdr:row>0</xdr:row>
      <xdr:rowOff>152400</xdr:rowOff>
    </xdr:from>
    <xdr:to>
      <xdr:col>25</xdr:col>
      <xdr:colOff>400050</xdr:colOff>
      <xdr:row>20</xdr:row>
      <xdr:rowOff>142875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7E1D53-CAC4-4350-AD70-9478B6189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22</xdr:row>
      <xdr:rowOff>9525</xdr:rowOff>
    </xdr:from>
    <xdr:to>
      <xdr:col>25</xdr:col>
      <xdr:colOff>428625</xdr:colOff>
      <xdr:row>44</xdr:row>
      <xdr:rowOff>114300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5039BACC-C5B2-4870-9C1E-92995F97A3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EB4C8-DA8B-4C70-AF1A-E2E32B86C2B6}">
  <sheetPr>
    <pageSetUpPr fitToPage="1"/>
  </sheetPr>
  <dimension ref="B7:R30"/>
  <sheetViews>
    <sheetView showGridLines="0" tabSelected="1" zoomScaleNormal="100" workbookViewId="0"/>
  </sheetViews>
  <sheetFormatPr defaultRowHeight="13.2"/>
  <cols>
    <col min="1" max="1" width="4.109375" customWidth="1"/>
    <col min="2" max="2" width="31.5546875" bestFit="1" customWidth="1"/>
    <col min="12" max="12" width="8.6640625" customWidth="1"/>
    <col min="13" max="13" width="13.88671875" customWidth="1"/>
  </cols>
  <sheetData>
    <row r="7" spans="2:18">
      <c r="B7" s="148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"/>
      <c r="N7" s="1"/>
      <c r="O7" s="1"/>
      <c r="P7" s="1"/>
      <c r="Q7" s="1"/>
      <c r="R7" s="1"/>
    </row>
    <row r="8" spans="2:18">
      <c r="B8" s="208" t="s">
        <v>65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1"/>
      <c r="N8" s="1"/>
      <c r="O8" s="1"/>
      <c r="P8" s="1"/>
      <c r="Q8" s="1"/>
      <c r="R8" s="1"/>
    </row>
    <row r="9" spans="2:18">
      <c r="B9" s="148"/>
      <c r="C9" s="151"/>
      <c r="D9" s="149"/>
      <c r="E9" s="149"/>
      <c r="F9" s="149"/>
      <c r="G9" s="149"/>
      <c r="H9" s="149"/>
      <c r="I9" s="149"/>
      <c r="J9" s="149"/>
      <c r="K9" s="149"/>
      <c r="L9" s="149"/>
      <c r="M9" s="1"/>
      <c r="N9" s="1"/>
      <c r="O9" s="1"/>
      <c r="P9" s="1"/>
      <c r="Q9" s="1"/>
      <c r="R9" s="1"/>
    </row>
    <row r="10" spans="2:18">
      <c r="B10" s="156" t="s">
        <v>139</v>
      </c>
      <c r="C10" s="152" t="s">
        <v>110</v>
      </c>
      <c r="D10" s="149"/>
      <c r="E10" s="149"/>
      <c r="F10" s="149"/>
      <c r="G10" s="149"/>
      <c r="H10" s="149"/>
      <c r="I10" s="149"/>
      <c r="J10" s="149"/>
      <c r="K10" s="149"/>
      <c r="L10" s="149"/>
      <c r="M10" s="1"/>
      <c r="N10" s="1"/>
      <c r="O10" s="1"/>
      <c r="P10" s="1"/>
      <c r="Q10" s="1"/>
      <c r="R10" s="1"/>
    </row>
    <row r="11" spans="2:18">
      <c r="B11" s="157"/>
      <c r="C11" s="150"/>
      <c r="D11" s="150"/>
      <c r="E11" s="150"/>
      <c r="F11" s="150"/>
      <c r="G11" s="150"/>
      <c r="H11" s="150"/>
      <c r="I11" s="150"/>
      <c r="J11" s="150"/>
      <c r="K11" s="150"/>
      <c r="L11" s="150"/>
    </row>
    <row r="12" spans="2:18">
      <c r="B12" s="156" t="s">
        <v>140</v>
      </c>
      <c r="C12" s="153" t="s">
        <v>111</v>
      </c>
      <c r="D12" s="150"/>
      <c r="E12" s="150"/>
      <c r="F12" s="150"/>
      <c r="G12" s="150"/>
      <c r="H12" s="150"/>
      <c r="I12" s="150"/>
      <c r="J12" s="150"/>
      <c r="K12" s="150"/>
      <c r="L12" s="150"/>
    </row>
    <row r="13" spans="2:18">
      <c r="B13" s="157"/>
      <c r="C13" s="149"/>
      <c r="D13" s="150"/>
      <c r="E13" s="150"/>
      <c r="F13" s="150"/>
      <c r="G13" s="150"/>
      <c r="H13" s="150"/>
      <c r="I13" s="150"/>
      <c r="J13" s="150"/>
      <c r="K13" s="150"/>
      <c r="L13" s="150"/>
    </row>
    <row r="14" spans="2:18">
      <c r="B14" s="156" t="s">
        <v>141</v>
      </c>
      <c r="C14" s="153" t="s">
        <v>112</v>
      </c>
      <c r="D14" s="150"/>
      <c r="E14" s="150"/>
      <c r="F14" s="150"/>
      <c r="G14" s="150"/>
      <c r="H14" s="150"/>
      <c r="I14" s="150"/>
      <c r="J14" s="150"/>
      <c r="K14" s="150"/>
      <c r="L14" s="150"/>
    </row>
    <row r="15" spans="2:18">
      <c r="B15" s="157"/>
      <c r="C15" s="150"/>
      <c r="D15" s="150"/>
      <c r="E15" s="150"/>
      <c r="F15" s="150"/>
      <c r="G15" s="150"/>
      <c r="H15" s="150"/>
      <c r="I15" s="150"/>
      <c r="J15" s="150"/>
      <c r="K15" s="150"/>
      <c r="L15" s="150"/>
    </row>
    <row r="16" spans="2:18">
      <c r="B16" s="156" t="s">
        <v>142</v>
      </c>
      <c r="C16" s="154" t="s">
        <v>87</v>
      </c>
      <c r="D16" s="149"/>
      <c r="E16" s="149"/>
      <c r="F16" s="149"/>
      <c r="G16" s="149"/>
      <c r="H16" s="149"/>
      <c r="I16" s="149"/>
      <c r="J16" s="149"/>
      <c r="K16" s="149"/>
      <c r="L16" s="149"/>
      <c r="M16" s="1"/>
      <c r="N16" s="1"/>
      <c r="O16" s="1"/>
      <c r="P16" s="1"/>
      <c r="Q16" s="1"/>
    </row>
    <row r="17" spans="2:12">
      <c r="B17" s="157"/>
      <c r="C17" s="150"/>
      <c r="D17" s="150"/>
      <c r="E17" s="150"/>
      <c r="F17" s="150"/>
      <c r="G17" s="150"/>
      <c r="H17" s="150"/>
      <c r="I17" s="150"/>
      <c r="J17" s="150"/>
      <c r="K17" s="150"/>
      <c r="L17" s="150"/>
    </row>
    <row r="18" spans="2:12">
      <c r="B18" s="156" t="s">
        <v>143</v>
      </c>
      <c r="C18" s="152" t="s">
        <v>113</v>
      </c>
      <c r="D18" s="150"/>
      <c r="E18" s="150"/>
      <c r="F18" s="150"/>
      <c r="G18" s="150"/>
      <c r="H18" s="150"/>
      <c r="I18" s="150"/>
      <c r="J18" s="150"/>
      <c r="K18" s="150"/>
      <c r="L18" s="150"/>
    </row>
    <row r="19" spans="2:12">
      <c r="B19" s="157"/>
      <c r="C19" s="150"/>
      <c r="D19" s="150"/>
      <c r="E19" s="150"/>
      <c r="F19" s="150"/>
      <c r="G19" s="150"/>
      <c r="H19" s="150"/>
      <c r="I19" s="150"/>
      <c r="J19" s="150"/>
      <c r="K19" s="150"/>
      <c r="L19" s="150"/>
    </row>
    <row r="20" spans="2:12">
      <c r="B20" s="158" t="s">
        <v>144</v>
      </c>
      <c r="C20" s="150" t="s">
        <v>88</v>
      </c>
      <c r="D20" s="150"/>
      <c r="E20" s="150"/>
      <c r="F20" s="150"/>
      <c r="G20" s="150"/>
      <c r="H20" s="150"/>
      <c r="I20" s="150"/>
      <c r="J20" s="150"/>
      <c r="K20" s="150"/>
      <c r="L20" s="150"/>
    </row>
    <row r="21" spans="2:12">
      <c r="B21" s="157"/>
      <c r="C21" s="150"/>
      <c r="D21" s="150"/>
      <c r="E21" s="150"/>
      <c r="F21" s="150"/>
      <c r="G21" s="150"/>
      <c r="H21" s="150"/>
      <c r="I21" s="150"/>
      <c r="J21" s="150"/>
      <c r="K21" s="150"/>
      <c r="L21" s="150"/>
    </row>
    <row r="22" spans="2:12">
      <c r="B22" s="158" t="s">
        <v>145</v>
      </c>
      <c r="C22" s="152" t="s">
        <v>114</v>
      </c>
      <c r="D22" s="150"/>
      <c r="E22" s="150"/>
      <c r="F22" s="150"/>
      <c r="G22" s="150"/>
      <c r="H22" s="150"/>
      <c r="I22" s="150"/>
      <c r="J22" s="150"/>
      <c r="K22" s="150"/>
      <c r="L22" s="150"/>
    </row>
    <row r="23" spans="2:12">
      <c r="B23" s="157"/>
      <c r="C23" s="150"/>
      <c r="D23" s="150"/>
      <c r="E23" s="150"/>
      <c r="F23" s="150"/>
      <c r="G23" s="150"/>
      <c r="H23" s="150"/>
      <c r="I23" s="150"/>
      <c r="J23" s="150"/>
      <c r="K23" s="150"/>
      <c r="L23" s="150"/>
    </row>
    <row r="24" spans="2:12">
      <c r="B24" s="158" t="s">
        <v>146</v>
      </c>
      <c r="C24" s="152" t="s">
        <v>115</v>
      </c>
      <c r="D24" s="150"/>
      <c r="E24" s="150"/>
      <c r="F24" s="150"/>
      <c r="G24" s="150"/>
      <c r="H24" s="150"/>
      <c r="I24" s="150"/>
      <c r="J24" s="150"/>
      <c r="K24" s="150"/>
      <c r="L24" s="150"/>
    </row>
    <row r="25" spans="2:12"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</row>
    <row r="26" spans="2:12">
      <c r="B26" s="155" t="s">
        <v>40</v>
      </c>
      <c r="C26" s="150"/>
      <c r="D26" s="150"/>
      <c r="E26" s="150"/>
      <c r="F26" s="150"/>
      <c r="G26" s="150"/>
      <c r="H26" s="150"/>
      <c r="I26" s="150"/>
      <c r="J26" s="150"/>
      <c r="K26" s="150"/>
      <c r="L26" s="150"/>
    </row>
    <row r="27" spans="2:12">
      <c r="B27" s="155" t="s">
        <v>91</v>
      </c>
      <c r="C27" s="150"/>
      <c r="D27" s="150"/>
      <c r="E27" s="150"/>
      <c r="F27" s="150"/>
      <c r="G27" s="150"/>
      <c r="H27" s="150"/>
      <c r="I27" s="150"/>
      <c r="J27" s="150"/>
      <c r="K27" s="150"/>
      <c r="L27" s="150"/>
    </row>
    <row r="28" spans="2:12"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</row>
    <row r="29" spans="2:12"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</row>
    <row r="30" spans="2:12" ht="15.6">
      <c r="B30" s="207"/>
      <c r="C30" s="207"/>
      <c r="D30" s="150"/>
      <c r="E30" s="150"/>
      <c r="F30" s="150"/>
      <c r="G30" s="150"/>
      <c r="H30" s="150"/>
      <c r="I30" s="150"/>
      <c r="J30" s="150"/>
      <c r="K30" s="150"/>
      <c r="L30" s="150"/>
    </row>
  </sheetData>
  <mergeCells count="2">
    <mergeCell ref="B30:C30"/>
    <mergeCell ref="B8:L8"/>
  </mergeCells>
  <hyperlinks>
    <hyperlink ref="B10" location="'R_PTW 2025vs2024'!A1" display="R_PTW 2025vs2024" xr:uid="{C5880B31-FEDA-404F-A7E2-15DECCAC537C}"/>
    <hyperlink ref="B12" location="'R_PTW NEW 2025vs2024'!A1" display="R_PTW NEW 2025vs2024" xr:uid="{B3262C3D-F75B-4496-9DEB-7EB013A317D5}"/>
    <hyperlink ref="B14" location="'R_MC NEW 2025vs2024'!A1" display="R_MC NEW 2025vs2024" xr:uid="{BED6983B-C683-473E-97ED-02D90053DE17}"/>
    <hyperlink ref="B16" location="'R_MC 2025 rankings'!A1" display="R_MC 2025 rankings" xr:uid="{4A59A9BE-F286-467E-BBE3-8A3389736CDC}"/>
    <hyperlink ref="B18" location="'R_MP NEW 2025vs2024'!A1" display="R_MP NEW 2025vs2024" xr:uid="{50B8AD66-EB28-4B94-91A8-1F57DC2CB986}"/>
    <hyperlink ref="B20" location="'R_MP_2025 ranking'!A1" display="R_MP_2025 ranking" xr:uid="{21B31F5A-EF41-4A47-8874-A83F1EE9D26E}"/>
    <hyperlink ref="B22" location="'R_PTW USED 2025vs2024'!A1" display="R_PTW USED 2025vs2024" xr:uid="{571D59F1-D10A-4987-8873-49E5B78AA0FD}"/>
    <hyperlink ref="B24" location="'R_MC&amp;MP structure 2025'!A1" display="R_MC&amp;MP structure 2025" xr:uid="{43FD941D-5D26-4D64-8048-AFE4D25EB86E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B1:R47"/>
  <sheetViews>
    <sheetView showGridLines="0" zoomScale="80" zoomScaleNormal="80" workbookViewId="0"/>
  </sheetViews>
  <sheetFormatPr defaultRowHeight="13.2"/>
  <cols>
    <col min="1" max="1" width="2.88671875" customWidth="1"/>
    <col min="2" max="2" width="26" customWidth="1"/>
    <col min="3" max="5" width="11.33203125" bestFit="1" customWidth="1"/>
    <col min="6" max="6" width="12" customWidth="1"/>
    <col min="7" max="7" width="12.44140625" customWidth="1"/>
    <col min="8" max="14" width="11.33203125" bestFit="1" customWidth="1"/>
    <col min="15" max="15" width="10.33203125" customWidth="1"/>
    <col min="21" max="21" width="19.44140625" customWidth="1"/>
    <col min="22" max="23" width="12.109375" bestFit="1" customWidth="1"/>
    <col min="24" max="33" width="12" bestFit="1" customWidth="1"/>
    <col min="34" max="34" width="13.6640625" bestFit="1" customWidth="1"/>
  </cols>
  <sheetData>
    <row r="1" spans="2:18" ht="31.5" customHeight="1">
      <c r="B1" s="209" t="s">
        <v>116</v>
      </c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</row>
    <row r="2" spans="2:18" ht="15.75" customHeight="1">
      <c r="B2" s="10" t="s">
        <v>38</v>
      </c>
      <c r="C2" s="11" t="s">
        <v>6</v>
      </c>
      <c r="D2" s="11" t="s">
        <v>7</v>
      </c>
      <c r="E2" s="12" t="s">
        <v>1</v>
      </c>
      <c r="F2" s="12" t="s">
        <v>8</v>
      </c>
      <c r="G2" s="12" t="s">
        <v>9</v>
      </c>
      <c r="H2" s="12" t="s">
        <v>10</v>
      </c>
      <c r="I2" s="12" t="s">
        <v>11</v>
      </c>
      <c r="J2" s="12" t="s">
        <v>12</v>
      </c>
      <c r="K2" s="12" t="s">
        <v>13</v>
      </c>
      <c r="L2" s="12" t="s">
        <v>14</v>
      </c>
      <c r="M2" s="12" t="s">
        <v>15</v>
      </c>
      <c r="N2" s="12" t="s">
        <v>16</v>
      </c>
      <c r="O2" s="13" t="s">
        <v>4</v>
      </c>
    </row>
    <row r="3" spans="2:18" ht="15.75" customHeight="1">
      <c r="B3" s="14" t="s">
        <v>3</v>
      </c>
      <c r="C3" s="185">
        <v>6459</v>
      </c>
      <c r="D3" s="185">
        <v>8331</v>
      </c>
      <c r="E3" s="185">
        <v>14817</v>
      </c>
      <c r="F3" s="185">
        <v>16827</v>
      </c>
      <c r="G3" s="185"/>
      <c r="H3" s="185"/>
      <c r="I3" s="185"/>
      <c r="J3" s="185"/>
      <c r="K3" s="185"/>
      <c r="L3" s="185"/>
      <c r="M3" s="185"/>
      <c r="N3" s="185"/>
      <c r="O3" s="192">
        <v>46434</v>
      </c>
      <c r="P3" s="8">
        <v>0.85293901542983097</v>
      </c>
    </row>
    <row r="4" spans="2:18" ht="15.75" customHeight="1">
      <c r="B4" s="14" t="s">
        <v>2</v>
      </c>
      <c r="C4" s="188">
        <v>1240</v>
      </c>
      <c r="D4" s="188">
        <v>1308</v>
      </c>
      <c r="E4" s="185">
        <v>2418</v>
      </c>
      <c r="F4" s="188">
        <v>3040</v>
      </c>
      <c r="G4" s="188"/>
      <c r="H4" s="188"/>
      <c r="I4" s="188"/>
      <c r="J4" s="188"/>
      <c r="K4" s="188"/>
      <c r="L4" s="188"/>
      <c r="M4" s="188"/>
      <c r="N4" s="188"/>
      <c r="O4" s="192">
        <v>8006</v>
      </c>
      <c r="P4" s="8">
        <v>0.147060984570169</v>
      </c>
    </row>
    <row r="5" spans="2:18">
      <c r="B5" s="18" t="s">
        <v>117</v>
      </c>
      <c r="C5" s="190">
        <v>7699</v>
      </c>
      <c r="D5" s="190">
        <v>9639</v>
      </c>
      <c r="E5" s="190">
        <v>17235</v>
      </c>
      <c r="F5" s="190">
        <v>19867</v>
      </c>
      <c r="G5" s="190"/>
      <c r="H5" s="190"/>
      <c r="I5" s="190"/>
      <c r="J5" s="190"/>
      <c r="K5" s="190"/>
      <c r="L5" s="190"/>
      <c r="M5" s="190"/>
      <c r="N5" s="190"/>
      <c r="O5" s="193">
        <v>54440</v>
      </c>
      <c r="P5" s="8">
        <v>1</v>
      </c>
    </row>
    <row r="6" spans="2:18" ht="15.75" customHeight="1">
      <c r="B6" s="20" t="s">
        <v>118</v>
      </c>
      <c r="C6" s="194">
        <v>-0.10403817060398002</v>
      </c>
      <c r="D6" s="194">
        <v>0.2519807767242499</v>
      </c>
      <c r="E6" s="194">
        <v>0.78804855275443519</v>
      </c>
      <c r="F6" s="194">
        <v>0.1527125036263417</v>
      </c>
      <c r="G6" s="194"/>
      <c r="H6" s="194"/>
      <c r="I6" s="194"/>
      <c r="J6" s="194"/>
      <c r="K6" s="194"/>
      <c r="L6" s="194"/>
      <c r="M6" s="194"/>
      <c r="N6" s="194"/>
      <c r="O6" s="194">
        <v>0</v>
      </c>
    </row>
    <row r="7" spans="2:18" ht="15.75" customHeight="1">
      <c r="B7" s="22" t="s">
        <v>119</v>
      </c>
      <c r="C7" s="23">
        <v>0.1688173675421285</v>
      </c>
      <c r="D7" s="23">
        <v>-6.5445026178010512E-2</v>
      </c>
      <c r="E7" s="23">
        <v>0.14449830666046881</v>
      </c>
      <c r="F7" s="23">
        <v>5.2946788212847151E-2</v>
      </c>
      <c r="G7" s="23"/>
      <c r="H7" s="23"/>
      <c r="I7" s="23"/>
      <c r="J7" s="23"/>
      <c r="K7" s="23"/>
      <c r="L7" s="23"/>
      <c r="M7" s="23"/>
      <c r="N7" s="23"/>
      <c r="O7" s="24">
        <v>7.1063193515385148E-2</v>
      </c>
    </row>
    <row r="8" spans="2:18">
      <c r="B8" s="25"/>
      <c r="C8" s="26"/>
      <c r="D8" s="25"/>
      <c r="E8" s="25"/>
      <c r="F8" s="25"/>
      <c r="O8" s="3"/>
    </row>
    <row r="9" spans="2:18" ht="26.25" customHeight="1">
      <c r="B9" s="211" t="s">
        <v>5</v>
      </c>
      <c r="C9" s="212" t="s">
        <v>151</v>
      </c>
      <c r="D9" s="212"/>
      <c r="E9" s="213" t="s">
        <v>30</v>
      </c>
      <c r="F9" s="214" t="s">
        <v>152</v>
      </c>
      <c r="G9" s="214"/>
      <c r="H9" s="213" t="s">
        <v>30</v>
      </c>
      <c r="O9" s="3"/>
    </row>
    <row r="10" spans="2:18" ht="26.25" customHeight="1">
      <c r="B10" s="211"/>
      <c r="C10" s="27">
        <v>2025</v>
      </c>
      <c r="D10" s="27">
        <v>2024</v>
      </c>
      <c r="E10" s="213"/>
      <c r="F10" s="27">
        <v>2025</v>
      </c>
      <c r="G10" s="27">
        <v>2024</v>
      </c>
      <c r="H10" s="213"/>
      <c r="I10" s="4"/>
      <c r="O10" s="3"/>
    </row>
    <row r="11" spans="2:18" ht="18.75" customHeight="1">
      <c r="B11" s="28" t="s">
        <v>22</v>
      </c>
      <c r="C11" s="195">
        <v>16827</v>
      </c>
      <c r="D11" s="195">
        <v>15739</v>
      </c>
      <c r="E11" s="196">
        <v>6.9127644704237934E-2</v>
      </c>
      <c r="F11" s="195">
        <v>46434</v>
      </c>
      <c r="G11" s="197">
        <v>42690</v>
      </c>
      <c r="H11" s="196">
        <v>8.7702037947997136E-2</v>
      </c>
      <c r="I11" s="4"/>
      <c r="O11" s="3"/>
    </row>
    <row r="12" spans="2:18" ht="18.75" customHeight="1">
      <c r="B12" s="29" t="s">
        <v>23</v>
      </c>
      <c r="C12" s="198">
        <v>3040</v>
      </c>
      <c r="D12" s="198">
        <v>3129</v>
      </c>
      <c r="E12" s="199">
        <v>-2.8443592201981449E-2</v>
      </c>
      <c r="F12" s="198">
        <v>8006</v>
      </c>
      <c r="G12" s="200">
        <v>8138</v>
      </c>
      <c r="H12" s="199">
        <v>-1.6220201523715949E-2</v>
      </c>
      <c r="O12" s="3"/>
      <c r="R12" s="9"/>
    </row>
    <row r="13" spans="2:18" ht="19.5" customHeight="1">
      <c r="B13" s="30" t="s">
        <v>4</v>
      </c>
      <c r="C13" s="201">
        <v>19867</v>
      </c>
      <c r="D13" s="201">
        <v>18868</v>
      </c>
      <c r="E13" s="202">
        <v>5.2946788212847151E-2</v>
      </c>
      <c r="F13" s="201">
        <v>54440</v>
      </c>
      <c r="G13" s="201">
        <v>50828</v>
      </c>
      <c r="H13" s="202">
        <v>7.1063193515385148E-2</v>
      </c>
      <c r="O13" s="3"/>
    </row>
    <row r="14" spans="2:18">
      <c r="B14" s="31"/>
      <c r="C14" s="26"/>
      <c r="D14" s="31"/>
      <c r="E14" s="31"/>
      <c r="F14" s="31"/>
      <c r="O14" s="3"/>
    </row>
    <row r="15" spans="2:18">
      <c r="B15" s="31"/>
      <c r="C15" s="26"/>
      <c r="D15" s="31"/>
      <c r="E15" s="31"/>
      <c r="F15" s="31"/>
      <c r="O15" s="3"/>
    </row>
    <row r="16" spans="2:18">
      <c r="B16" s="31"/>
      <c r="C16" s="26"/>
      <c r="D16" s="31"/>
      <c r="E16" s="31"/>
      <c r="F16" s="31"/>
    </row>
    <row r="19" spans="9:10">
      <c r="I19" s="3"/>
    </row>
    <row r="23" spans="9:10">
      <c r="J23" s="3"/>
    </row>
    <row r="36" spans="2:15">
      <c r="B36" s="2" t="s">
        <v>66</v>
      </c>
    </row>
    <row r="37" spans="2:15">
      <c r="B37" s="2" t="s">
        <v>39</v>
      </c>
    </row>
    <row r="42" spans="2:15">
      <c r="B42" s="209" t="s">
        <v>92</v>
      </c>
      <c r="C42" s="210"/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</row>
    <row r="43" spans="2:15">
      <c r="B43" s="10" t="s">
        <v>38</v>
      </c>
      <c r="C43" s="11" t="s">
        <v>6</v>
      </c>
      <c r="D43" s="11" t="s">
        <v>7</v>
      </c>
      <c r="E43" s="12" t="s">
        <v>1</v>
      </c>
      <c r="F43" s="12" t="s">
        <v>8</v>
      </c>
      <c r="G43" s="12" t="s">
        <v>9</v>
      </c>
      <c r="H43" s="12" t="s">
        <v>10</v>
      </c>
      <c r="I43" s="12" t="s">
        <v>11</v>
      </c>
      <c r="J43" s="12" t="s">
        <v>12</v>
      </c>
      <c r="K43" s="12" t="s">
        <v>13</v>
      </c>
      <c r="L43" s="12" t="s">
        <v>14</v>
      </c>
      <c r="M43" s="12" t="s">
        <v>15</v>
      </c>
      <c r="N43" s="12" t="s">
        <v>16</v>
      </c>
      <c r="O43" s="13" t="s">
        <v>4</v>
      </c>
    </row>
    <row r="44" spans="2:15">
      <c r="B44" s="14" t="s">
        <v>3</v>
      </c>
      <c r="C44" s="185">
        <v>5519</v>
      </c>
      <c r="D44" s="185">
        <v>8701</v>
      </c>
      <c r="E44" s="185">
        <v>12731</v>
      </c>
      <c r="F44" s="185">
        <v>15739</v>
      </c>
      <c r="G44" s="185">
        <v>14119</v>
      </c>
      <c r="H44" s="185">
        <v>13039</v>
      </c>
      <c r="I44" s="185">
        <v>13676</v>
      </c>
      <c r="J44" s="185">
        <v>11069</v>
      </c>
      <c r="K44" s="185">
        <v>9105</v>
      </c>
      <c r="L44" s="185">
        <v>8079</v>
      </c>
      <c r="M44" s="185">
        <v>5701</v>
      </c>
      <c r="N44" s="185">
        <v>7511</v>
      </c>
      <c r="O44" s="192">
        <v>124989</v>
      </c>
    </row>
    <row r="45" spans="2:15">
      <c r="B45" s="14" t="s">
        <v>2</v>
      </c>
      <c r="C45" s="188">
        <v>1068</v>
      </c>
      <c r="D45" s="188">
        <v>1613</v>
      </c>
      <c r="E45" s="185">
        <v>2328</v>
      </c>
      <c r="F45" s="188">
        <v>3129</v>
      </c>
      <c r="G45" s="188">
        <v>3171</v>
      </c>
      <c r="H45" s="188">
        <v>3219</v>
      </c>
      <c r="I45" s="188">
        <v>3445</v>
      </c>
      <c r="J45" s="188">
        <v>3070</v>
      </c>
      <c r="K45" s="188">
        <v>2513</v>
      </c>
      <c r="L45" s="188">
        <v>2000</v>
      </c>
      <c r="M45" s="188">
        <v>1265</v>
      </c>
      <c r="N45" s="188">
        <v>1082</v>
      </c>
      <c r="O45" s="192">
        <v>27903</v>
      </c>
    </row>
    <row r="46" spans="2:15">
      <c r="B46" s="18" t="s">
        <v>93</v>
      </c>
      <c r="C46" s="190">
        <v>6587</v>
      </c>
      <c r="D46" s="190">
        <v>10314</v>
      </c>
      <c r="E46" s="190">
        <v>15059</v>
      </c>
      <c r="F46" s="190">
        <v>18868</v>
      </c>
      <c r="G46" s="190">
        <v>17290</v>
      </c>
      <c r="H46" s="190">
        <v>16258</v>
      </c>
      <c r="I46" s="190">
        <v>17121</v>
      </c>
      <c r="J46" s="190">
        <v>14139</v>
      </c>
      <c r="K46" s="190">
        <v>11618</v>
      </c>
      <c r="L46" s="190">
        <v>10079</v>
      </c>
      <c r="M46" s="190">
        <v>6966</v>
      </c>
      <c r="N46" s="190">
        <v>8593</v>
      </c>
      <c r="O46" s="193">
        <v>152892</v>
      </c>
    </row>
    <row r="47" spans="2:15"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</row>
  </sheetData>
  <mergeCells count="7">
    <mergeCell ref="B1:O1"/>
    <mergeCell ref="B42:O42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6">
    <pageSetUpPr fitToPage="1"/>
  </sheetPr>
  <dimension ref="B1:AI46"/>
  <sheetViews>
    <sheetView showGridLines="0" zoomScale="80" zoomScaleNormal="80" workbookViewId="0">
      <selection activeCell="E9" sqref="E9:E10"/>
    </sheetView>
  </sheetViews>
  <sheetFormatPr defaultRowHeight="13.2"/>
  <cols>
    <col min="1" max="1" width="2.109375" customWidth="1"/>
    <col min="2" max="2" width="28.5546875" customWidth="1"/>
    <col min="3" max="14" width="11.33203125" bestFit="1" customWidth="1"/>
    <col min="15" max="15" width="10.33203125" customWidth="1"/>
    <col min="21" max="21" width="20.33203125" customWidth="1"/>
    <col min="22" max="23" width="12.109375" bestFit="1" customWidth="1"/>
    <col min="24" max="33" width="12" bestFit="1" customWidth="1"/>
    <col min="34" max="34" width="13.6640625" bestFit="1" customWidth="1"/>
  </cols>
  <sheetData>
    <row r="1" spans="2:35" ht="31.5" customHeight="1">
      <c r="B1" s="209" t="s">
        <v>120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2" spans="2:35" ht="15.75" customHeight="1">
      <c r="B2" s="32" t="s">
        <v>5</v>
      </c>
      <c r="C2" s="33" t="s">
        <v>6</v>
      </c>
      <c r="D2" s="33" t="s">
        <v>7</v>
      </c>
      <c r="E2" s="34" t="s">
        <v>1</v>
      </c>
      <c r="F2" s="34" t="s">
        <v>8</v>
      </c>
      <c r="G2" s="34" t="s">
        <v>9</v>
      </c>
      <c r="H2" s="34" t="s">
        <v>10</v>
      </c>
      <c r="I2" s="34" t="s">
        <v>11</v>
      </c>
      <c r="J2" s="34" t="s">
        <v>12</v>
      </c>
      <c r="K2" s="34" t="s">
        <v>13</v>
      </c>
      <c r="L2" s="34" t="s">
        <v>14</v>
      </c>
      <c r="M2" s="34" t="s">
        <v>15</v>
      </c>
      <c r="N2" s="34" t="s">
        <v>16</v>
      </c>
      <c r="O2" s="35" t="s">
        <v>4</v>
      </c>
    </row>
    <row r="3" spans="2:35" ht="15.75" customHeight="1">
      <c r="B3" s="36" t="s">
        <v>3</v>
      </c>
      <c r="C3" s="185">
        <v>1250</v>
      </c>
      <c r="D3" s="185">
        <v>2206</v>
      </c>
      <c r="E3" s="185">
        <v>4859</v>
      </c>
      <c r="F3" s="185">
        <v>5457</v>
      </c>
      <c r="G3" s="185"/>
      <c r="H3" s="185"/>
      <c r="I3" s="185"/>
      <c r="J3" s="185"/>
      <c r="K3" s="185"/>
      <c r="L3" s="185"/>
      <c r="M3" s="185"/>
      <c r="N3" s="185"/>
      <c r="O3" s="192">
        <v>13772</v>
      </c>
      <c r="P3" s="8">
        <v>0.76895589056393077</v>
      </c>
    </row>
    <row r="4" spans="2:35" ht="15.75" customHeight="1">
      <c r="B4" s="36" t="s">
        <v>2</v>
      </c>
      <c r="C4" s="188">
        <v>553</v>
      </c>
      <c r="D4" s="188">
        <v>586</v>
      </c>
      <c r="E4" s="185">
        <v>1274</v>
      </c>
      <c r="F4" s="188">
        <v>1725</v>
      </c>
      <c r="G4" s="188"/>
      <c r="H4" s="188"/>
      <c r="I4" s="188"/>
      <c r="J4" s="188"/>
      <c r="K4" s="188"/>
      <c r="L4" s="188"/>
      <c r="M4" s="188"/>
      <c r="N4" s="188"/>
      <c r="O4" s="192">
        <v>4138</v>
      </c>
      <c r="P4" s="8">
        <v>0.23104410943606923</v>
      </c>
    </row>
    <row r="5" spans="2:35">
      <c r="B5" s="37" t="s">
        <v>117</v>
      </c>
      <c r="C5" s="190">
        <v>1803</v>
      </c>
      <c r="D5" s="190">
        <v>2792</v>
      </c>
      <c r="E5" s="190">
        <v>6133</v>
      </c>
      <c r="F5" s="190">
        <v>7182</v>
      </c>
      <c r="G5" s="190"/>
      <c r="H5" s="190"/>
      <c r="I5" s="190"/>
      <c r="J5" s="190"/>
      <c r="K5" s="190"/>
      <c r="L5" s="190"/>
      <c r="M5" s="190"/>
      <c r="N5" s="190"/>
      <c r="O5" s="193">
        <v>17910</v>
      </c>
      <c r="P5" s="8">
        <v>1</v>
      </c>
    </row>
    <row r="6" spans="2:35" ht="15.75" customHeight="1">
      <c r="B6" s="38" t="s">
        <v>118</v>
      </c>
      <c r="C6" s="194">
        <v>-0.54400606980273136</v>
      </c>
      <c r="D6" s="194">
        <v>0.54853022739877977</v>
      </c>
      <c r="E6" s="194">
        <v>1.1966332378223496</v>
      </c>
      <c r="F6" s="194">
        <v>0.17104190445132894</v>
      </c>
      <c r="G6" s="194"/>
      <c r="H6" s="194"/>
      <c r="I6" s="194"/>
      <c r="J6" s="194"/>
      <c r="K6" s="194"/>
      <c r="L6" s="194"/>
      <c r="M6" s="194"/>
      <c r="N6" s="194"/>
      <c r="O6" s="21"/>
    </row>
    <row r="7" spans="2:35" ht="15.75" customHeight="1">
      <c r="B7" s="39" t="s">
        <v>119</v>
      </c>
      <c r="C7" s="23">
        <v>1.5202702702702631E-2</v>
      </c>
      <c r="D7" s="23">
        <v>-0.12503917267314324</v>
      </c>
      <c r="E7" s="23">
        <v>0.1359511020559363</v>
      </c>
      <c r="F7" s="23">
        <v>5.3542614053102566E-2</v>
      </c>
      <c r="G7" s="23"/>
      <c r="H7" s="23"/>
      <c r="I7" s="23"/>
      <c r="J7" s="23"/>
      <c r="K7" s="23"/>
      <c r="L7" s="23"/>
      <c r="M7" s="23"/>
      <c r="N7" s="23"/>
      <c r="O7" s="24">
        <v>4.2309259151486867E-2</v>
      </c>
    </row>
    <row r="8" spans="2:35">
      <c r="B8" s="31"/>
      <c r="C8" s="26"/>
      <c r="D8" s="31"/>
      <c r="E8" s="31"/>
      <c r="F8" s="31"/>
      <c r="O8" s="3"/>
    </row>
    <row r="9" spans="2:35" ht="24.75" customHeight="1">
      <c r="B9" s="211" t="s">
        <v>5</v>
      </c>
      <c r="C9" s="215" t="str">
        <f>'R_PTW 2025vs2024'!C9:D9</f>
        <v>APRIL</v>
      </c>
      <c r="D9" s="215"/>
      <c r="E9" s="216" t="s">
        <v>30</v>
      </c>
      <c r="F9" s="217" t="str">
        <f>'R_PTW 2025vs2024'!F9:G9</f>
        <v>JANUARY-APRIL</v>
      </c>
      <c r="G9" s="215"/>
      <c r="H9" s="216" t="s">
        <v>30</v>
      </c>
      <c r="O9" s="3"/>
    </row>
    <row r="10" spans="2:35" ht="26.25" customHeight="1">
      <c r="B10" s="211"/>
      <c r="C10" s="27">
        <f>'R_PTW 2025vs2024'!C10</f>
        <v>2025</v>
      </c>
      <c r="D10" s="27">
        <f>'R_PTW 2025vs2024'!D10</f>
        <v>2024</v>
      </c>
      <c r="E10" s="216"/>
      <c r="F10" s="27">
        <f>'R_PTW 2025vs2024'!F10</f>
        <v>2025</v>
      </c>
      <c r="G10" s="27">
        <f>'R_PTW 2025vs2024'!G10</f>
        <v>2024</v>
      </c>
      <c r="H10" s="216"/>
      <c r="I10" s="4"/>
      <c r="O10" s="3"/>
    </row>
    <row r="11" spans="2:35" ht="19.5" customHeight="1">
      <c r="B11" s="15" t="s">
        <v>22</v>
      </c>
      <c r="C11" s="195">
        <v>5457</v>
      </c>
      <c r="D11" s="195">
        <v>5272</v>
      </c>
      <c r="E11" s="196">
        <v>3.5091047040971102E-2</v>
      </c>
      <c r="F11" s="195">
        <v>13772</v>
      </c>
      <c r="G11" s="197">
        <v>13463</v>
      </c>
      <c r="H11" s="196">
        <v>2.2951793805243925E-2</v>
      </c>
      <c r="I11" s="4"/>
      <c r="O11" s="3"/>
      <c r="AI11" s="8"/>
    </row>
    <row r="12" spans="2:35" ht="19.5" customHeight="1">
      <c r="B12" s="17" t="s">
        <v>23</v>
      </c>
      <c r="C12" s="198">
        <v>1725</v>
      </c>
      <c r="D12" s="198">
        <v>1545</v>
      </c>
      <c r="E12" s="199">
        <v>0.11650485436893199</v>
      </c>
      <c r="F12" s="198">
        <v>4138</v>
      </c>
      <c r="G12" s="200">
        <v>3720</v>
      </c>
      <c r="H12" s="199">
        <v>0.11236559139784941</v>
      </c>
      <c r="O12" s="3"/>
      <c r="R12" s="9"/>
      <c r="AI12" s="8"/>
    </row>
    <row r="13" spans="2:35" ht="19.5" customHeight="1">
      <c r="B13" s="42" t="s">
        <v>4</v>
      </c>
      <c r="C13" s="201">
        <v>7182</v>
      </c>
      <c r="D13" s="201">
        <v>6817</v>
      </c>
      <c r="E13" s="202">
        <v>5.3542614053102566E-2</v>
      </c>
      <c r="F13" s="201">
        <v>17910</v>
      </c>
      <c r="G13" s="201">
        <v>17183</v>
      </c>
      <c r="H13" s="202">
        <v>4.2309259151486867E-2</v>
      </c>
      <c r="J13" s="43"/>
      <c r="O13" s="3"/>
    </row>
    <row r="14" spans="2:35">
      <c r="B14" s="31"/>
      <c r="C14" s="26"/>
      <c r="D14" s="31"/>
      <c r="E14" s="31"/>
      <c r="F14" s="31"/>
      <c r="O14" s="3"/>
    </row>
    <row r="15" spans="2:35">
      <c r="B15" s="31"/>
      <c r="C15" s="26"/>
      <c r="D15" s="31"/>
      <c r="E15" s="31"/>
      <c r="F15" s="31"/>
      <c r="O15" s="3"/>
    </row>
    <row r="16" spans="2:35">
      <c r="B16" s="31"/>
      <c r="C16" s="26"/>
      <c r="D16" s="31"/>
      <c r="E16" s="31"/>
      <c r="F16" s="31"/>
    </row>
    <row r="19" spans="9:10">
      <c r="I19" s="3"/>
    </row>
    <row r="23" spans="9:10">
      <c r="J23" s="3"/>
    </row>
    <row r="36" spans="2:15">
      <c r="B36" s="2" t="s">
        <v>66</v>
      </c>
    </row>
    <row r="37" spans="2:15">
      <c r="B37" s="2" t="s">
        <v>39</v>
      </c>
    </row>
    <row r="42" spans="2:15">
      <c r="B42" s="209" t="s">
        <v>96</v>
      </c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</row>
    <row r="43" spans="2:15">
      <c r="B43" s="32" t="s">
        <v>5</v>
      </c>
      <c r="C43" s="33" t="s">
        <v>6</v>
      </c>
      <c r="D43" s="33" t="s">
        <v>7</v>
      </c>
      <c r="E43" s="34" t="s">
        <v>1</v>
      </c>
      <c r="F43" s="34" t="s">
        <v>8</v>
      </c>
      <c r="G43" s="34" t="s">
        <v>9</v>
      </c>
      <c r="H43" s="34" t="s">
        <v>10</v>
      </c>
      <c r="I43" s="34" t="s">
        <v>11</v>
      </c>
      <c r="J43" s="34" t="s">
        <v>12</v>
      </c>
      <c r="K43" s="34" t="s">
        <v>13</v>
      </c>
      <c r="L43" s="34" t="s">
        <v>14</v>
      </c>
      <c r="M43" s="34" t="s">
        <v>15</v>
      </c>
      <c r="N43" s="34" t="s">
        <v>16</v>
      </c>
      <c r="O43" s="35" t="s">
        <v>4</v>
      </c>
    </row>
    <row r="44" spans="2:15">
      <c r="B44" s="36" t="s">
        <v>3</v>
      </c>
      <c r="C44" s="184">
        <v>1395</v>
      </c>
      <c r="D44" s="184">
        <v>2531</v>
      </c>
      <c r="E44" s="184">
        <v>4265</v>
      </c>
      <c r="F44" s="184">
        <v>5272</v>
      </c>
      <c r="G44" s="184">
        <v>4488</v>
      </c>
      <c r="H44" s="184">
        <v>4236</v>
      </c>
      <c r="I44" s="184">
        <v>4380</v>
      </c>
      <c r="J44" s="184">
        <v>3618</v>
      </c>
      <c r="K44" s="185">
        <v>2632</v>
      </c>
      <c r="L44" s="184">
        <v>2097</v>
      </c>
      <c r="M44" s="184">
        <v>1482</v>
      </c>
      <c r="N44" s="184">
        <v>3413</v>
      </c>
      <c r="O44" s="186">
        <v>39809</v>
      </c>
    </row>
    <row r="45" spans="2:15">
      <c r="B45" s="36" t="s">
        <v>2</v>
      </c>
      <c r="C45" s="187">
        <v>381</v>
      </c>
      <c r="D45" s="187">
        <v>660</v>
      </c>
      <c r="E45" s="187">
        <v>1134</v>
      </c>
      <c r="F45" s="187">
        <v>1545</v>
      </c>
      <c r="G45" s="187">
        <v>1609</v>
      </c>
      <c r="H45" s="187">
        <v>1648</v>
      </c>
      <c r="I45" s="187">
        <v>1808</v>
      </c>
      <c r="J45" s="187">
        <v>1593</v>
      </c>
      <c r="K45" s="188">
        <v>1244</v>
      </c>
      <c r="L45" s="187">
        <v>1010</v>
      </c>
      <c r="M45" s="187">
        <v>569</v>
      </c>
      <c r="N45" s="187">
        <v>541</v>
      </c>
      <c r="O45" s="186">
        <v>13742</v>
      </c>
    </row>
    <row r="46" spans="2:15">
      <c r="B46" s="37" t="s">
        <v>93</v>
      </c>
      <c r="C46" s="189">
        <v>1776</v>
      </c>
      <c r="D46" s="189">
        <v>3191</v>
      </c>
      <c r="E46" s="189">
        <v>5399</v>
      </c>
      <c r="F46" s="189">
        <v>6817</v>
      </c>
      <c r="G46" s="189">
        <v>6097</v>
      </c>
      <c r="H46" s="189">
        <v>5884</v>
      </c>
      <c r="I46" s="189">
        <v>6188</v>
      </c>
      <c r="J46" s="189">
        <v>5211</v>
      </c>
      <c r="K46" s="190">
        <v>3876</v>
      </c>
      <c r="L46" s="189">
        <v>3107</v>
      </c>
      <c r="M46" s="189">
        <v>2051</v>
      </c>
      <c r="N46" s="189">
        <v>3954</v>
      </c>
      <c r="O46" s="191">
        <v>53551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7">
    <pageSetUpPr fitToPage="1"/>
  </sheetPr>
  <dimension ref="B2:S53"/>
  <sheetViews>
    <sheetView showGridLines="0" zoomScale="80" zoomScaleNormal="80" workbookViewId="0">
      <selection activeCell="M10" sqref="M10"/>
    </sheetView>
  </sheetViews>
  <sheetFormatPr defaultRowHeight="13.2"/>
  <cols>
    <col min="1" max="1" width="2.109375" customWidth="1"/>
    <col min="2" max="2" width="23.44140625" customWidth="1"/>
    <col min="3" max="14" width="10.44140625" customWidth="1"/>
    <col min="15" max="15" width="12" bestFit="1" customWidth="1"/>
    <col min="16" max="16" width="12" customWidth="1"/>
  </cols>
  <sheetData>
    <row r="2" spans="2:19" ht="25.5" customHeight="1">
      <c r="B2" s="218" t="s">
        <v>122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1"/>
    </row>
    <row r="3" spans="2:19">
      <c r="B3" s="19" t="s">
        <v>33</v>
      </c>
      <c r="C3" s="47" t="s">
        <v>6</v>
      </c>
      <c r="D3" s="47" t="s">
        <v>7</v>
      </c>
      <c r="E3" s="19" t="s">
        <v>1</v>
      </c>
      <c r="F3" s="19" t="s">
        <v>8</v>
      </c>
      <c r="G3" s="19" t="s">
        <v>9</v>
      </c>
      <c r="H3" s="19" t="s">
        <v>10</v>
      </c>
      <c r="I3" s="19" t="s">
        <v>11</v>
      </c>
      <c r="J3" s="19" t="s">
        <v>12</v>
      </c>
      <c r="K3" s="19" t="s">
        <v>13</v>
      </c>
      <c r="L3" s="19" t="s">
        <v>14</v>
      </c>
      <c r="M3" s="19" t="s">
        <v>15</v>
      </c>
      <c r="N3" s="19" t="s">
        <v>16</v>
      </c>
      <c r="O3" s="19" t="s">
        <v>4</v>
      </c>
      <c r="P3" s="48"/>
    </row>
    <row r="4" spans="2:19" hidden="1">
      <c r="B4" s="49">
        <v>2006</v>
      </c>
      <c r="C4" s="49">
        <v>93</v>
      </c>
      <c r="D4" s="49">
        <v>133</v>
      </c>
      <c r="E4" s="49">
        <v>393</v>
      </c>
      <c r="F4" s="49">
        <v>804</v>
      </c>
      <c r="G4" s="49">
        <v>787</v>
      </c>
      <c r="H4" s="49">
        <v>708</v>
      </c>
      <c r="I4" s="49">
        <v>655</v>
      </c>
      <c r="J4" s="49">
        <v>503</v>
      </c>
      <c r="K4" s="49">
        <v>360</v>
      </c>
      <c r="L4" s="49">
        <v>242</v>
      </c>
      <c r="M4" s="49">
        <v>173</v>
      </c>
      <c r="N4" s="49">
        <v>264</v>
      </c>
      <c r="O4" s="49">
        <v>5115</v>
      </c>
      <c r="P4" s="48"/>
    </row>
    <row r="5" spans="2:19" s="9" customFormat="1" hidden="1">
      <c r="B5" s="50">
        <v>2007</v>
      </c>
      <c r="C5" s="50">
        <v>227</v>
      </c>
      <c r="D5" s="50">
        <v>244</v>
      </c>
      <c r="E5" s="50">
        <v>762</v>
      </c>
      <c r="F5" s="50">
        <v>1121</v>
      </c>
      <c r="G5" s="50">
        <v>1095</v>
      </c>
      <c r="H5" s="50">
        <v>910</v>
      </c>
      <c r="I5" s="50">
        <v>944</v>
      </c>
      <c r="J5" s="50">
        <v>862</v>
      </c>
      <c r="K5" s="50">
        <v>484</v>
      </c>
      <c r="L5" s="50">
        <v>386</v>
      </c>
      <c r="M5" s="50">
        <v>171</v>
      </c>
      <c r="N5" s="50">
        <v>368</v>
      </c>
      <c r="O5" s="16">
        <v>7574</v>
      </c>
      <c r="P5" s="51"/>
    </row>
    <row r="6" spans="2:19" s="9" customFormat="1">
      <c r="B6" s="55">
        <v>2020</v>
      </c>
      <c r="C6" s="180">
        <v>698</v>
      </c>
      <c r="D6" s="180">
        <v>1090</v>
      </c>
      <c r="E6" s="180">
        <v>1350</v>
      </c>
      <c r="F6" s="180">
        <v>1613</v>
      </c>
      <c r="G6" s="180">
        <v>2729</v>
      </c>
      <c r="H6" s="180">
        <v>2949</v>
      </c>
      <c r="I6" s="180">
        <v>3027</v>
      </c>
      <c r="J6" s="180">
        <v>2057</v>
      </c>
      <c r="K6" s="180">
        <v>1528</v>
      </c>
      <c r="L6" s="180">
        <v>1113</v>
      </c>
      <c r="M6" s="180">
        <v>999</v>
      </c>
      <c r="N6" s="180">
        <v>2662</v>
      </c>
      <c r="O6" s="181">
        <v>19103</v>
      </c>
      <c r="P6" s="54"/>
    </row>
    <row r="7" spans="2:19" s="9" customFormat="1">
      <c r="B7" s="52">
        <v>2021</v>
      </c>
      <c r="C7" s="179">
        <v>410</v>
      </c>
      <c r="D7" s="179">
        <v>906</v>
      </c>
      <c r="E7" s="179">
        <v>2223</v>
      </c>
      <c r="F7" s="179">
        <v>2884</v>
      </c>
      <c r="G7" s="179">
        <v>2963</v>
      </c>
      <c r="H7" s="179">
        <v>2848</v>
      </c>
      <c r="I7" s="179">
        <v>2423</v>
      </c>
      <c r="J7" s="179">
        <v>1894</v>
      </c>
      <c r="K7" s="179">
        <v>1461</v>
      </c>
      <c r="L7" s="179">
        <v>1186</v>
      </c>
      <c r="M7" s="179">
        <v>1071</v>
      </c>
      <c r="N7" s="179">
        <v>1310</v>
      </c>
      <c r="O7" s="177">
        <v>21815</v>
      </c>
      <c r="P7" s="54"/>
    </row>
    <row r="8" spans="2:19" s="9" customFormat="1">
      <c r="B8" s="55">
        <v>2022</v>
      </c>
      <c r="C8" s="180">
        <v>856</v>
      </c>
      <c r="D8" s="180">
        <v>1276</v>
      </c>
      <c r="E8" s="180">
        <v>2828</v>
      </c>
      <c r="F8" s="180">
        <v>2875</v>
      </c>
      <c r="G8" s="180">
        <v>3412</v>
      </c>
      <c r="H8" s="180">
        <v>3241</v>
      </c>
      <c r="I8" s="180">
        <v>2715</v>
      </c>
      <c r="J8" s="180">
        <v>2326</v>
      </c>
      <c r="K8" s="180">
        <v>1469</v>
      </c>
      <c r="L8" s="180">
        <v>1176</v>
      </c>
      <c r="M8" s="180">
        <v>936</v>
      </c>
      <c r="N8" s="180">
        <v>800</v>
      </c>
      <c r="O8" s="181">
        <f t="shared" ref="O8" si="0">SUM(C8:N8)</f>
        <v>23910</v>
      </c>
      <c r="P8" s="54"/>
    </row>
    <row r="9" spans="2:19" s="9" customFormat="1">
      <c r="B9" s="55">
        <v>2023</v>
      </c>
      <c r="C9" s="180">
        <v>1126</v>
      </c>
      <c r="D9" s="180">
        <v>1524</v>
      </c>
      <c r="E9" s="180">
        <v>3134</v>
      </c>
      <c r="F9" s="180">
        <v>3577</v>
      </c>
      <c r="G9" s="180">
        <v>3620</v>
      </c>
      <c r="H9" s="180">
        <v>3442</v>
      </c>
      <c r="I9" s="180">
        <v>2949</v>
      </c>
      <c r="J9" s="180">
        <v>2567</v>
      </c>
      <c r="K9" s="180">
        <v>2080</v>
      </c>
      <c r="L9" s="180">
        <v>1658</v>
      </c>
      <c r="M9" s="180">
        <v>1126</v>
      </c>
      <c r="N9" s="180">
        <v>953</v>
      </c>
      <c r="O9" s="181">
        <f t="shared" ref="O9:O10" si="1">SUM(C9:N9)</f>
        <v>27756</v>
      </c>
      <c r="P9" s="54"/>
    </row>
    <row r="10" spans="2:19" s="9" customFormat="1">
      <c r="B10" s="55">
        <v>2024</v>
      </c>
      <c r="C10" s="180">
        <v>1395</v>
      </c>
      <c r="D10" s="180">
        <v>2531</v>
      </c>
      <c r="E10" s="180">
        <v>4265</v>
      </c>
      <c r="F10" s="180">
        <v>5272</v>
      </c>
      <c r="G10" s="180">
        <v>4488</v>
      </c>
      <c r="H10" s="180">
        <v>4236</v>
      </c>
      <c r="I10" s="180">
        <v>4380</v>
      </c>
      <c r="J10" s="180">
        <v>3618</v>
      </c>
      <c r="K10" s="180">
        <v>2632</v>
      </c>
      <c r="L10" s="180">
        <v>2097</v>
      </c>
      <c r="M10" s="180">
        <v>1482</v>
      </c>
      <c r="N10" s="180">
        <v>3413</v>
      </c>
      <c r="O10" s="181">
        <f t="shared" si="1"/>
        <v>39809</v>
      </c>
      <c r="P10" s="54"/>
    </row>
    <row r="11" spans="2:19">
      <c r="B11" s="56">
        <v>2025</v>
      </c>
      <c r="C11" s="182">
        <v>1250</v>
      </c>
      <c r="D11" s="182">
        <v>2206</v>
      </c>
      <c r="E11" s="182">
        <v>4859</v>
      </c>
      <c r="F11" s="182">
        <v>5457</v>
      </c>
      <c r="G11" s="182"/>
      <c r="H11" s="182"/>
      <c r="I11" s="182"/>
      <c r="J11" s="182"/>
      <c r="K11" s="182"/>
      <c r="L11" s="182"/>
      <c r="M11" s="182"/>
      <c r="N11" s="182"/>
      <c r="O11" s="183">
        <v>13772</v>
      </c>
      <c r="P11" s="4"/>
      <c r="S11" s="9"/>
    </row>
    <row r="12" spans="2:19">
      <c r="B12" s="55" t="s">
        <v>121</v>
      </c>
      <c r="C12" s="57">
        <v>-0.10394265232974909</v>
      </c>
      <c r="D12" s="57">
        <v>-0.12840774397471355</v>
      </c>
      <c r="E12" s="57">
        <v>0.13927315357561554</v>
      </c>
      <c r="F12" s="57">
        <v>3.5091047040971102E-2</v>
      </c>
      <c r="G12" s="57"/>
      <c r="H12" s="57"/>
      <c r="I12" s="57"/>
      <c r="J12" s="57"/>
      <c r="K12" s="57"/>
      <c r="L12" s="57"/>
      <c r="M12" s="57"/>
      <c r="N12" s="57"/>
      <c r="O12" s="57">
        <v>2.2951793805243925E-2</v>
      </c>
    </row>
    <row r="13" spans="2:19">
      <c r="C13" s="58"/>
      <c r="D13" s="58"/>
      <c r="E13" s="58"/>
      <c r="F13" s="58"/>
      <c r="G13" s="58"/>
      <c r="H13" s="58"/>
      <c r="I13" s="58"/>
      <c r="J13" s="59"/>
      <c r="K13" s="59"/>
      <c r="L13" s="59"/>
      <c r="M13" s="59"/>
      <c r="N13" s="59"/>
      <c r="O13" s="58"/>
    </row>
    <row r="14" spans="2:19" ht="24" customHeight="1">
      <c r="B14" s="220" t="s">
        <v>5</v>
      </c>
      <c r="C14" s="221" t="str">
        <f>'R_PTW NEW 2025vs2024'!C9:D9</f>
        <v>APRIL</v>
      </c>
      <c r="D14" s="221"/>
      <c r="E14" s="222" t="s">
        <v>30</v>
      </c>
      <c r="F14" s="223" t="str">
        <f>'R_PTW 2025vs2024'!F9:G9</f>
        <v>JANUARY-APRIL</v>
      </c>
      <c r="G14" s="221"/>
      <c r="H14" s="222" t="s">
        <v>30</v>
      </c>
      <c r="I14" s="58"/>
      <c r="J14" s="59"/>
      <c r="K14" s="59"/>
      <c r="L14" s="59"/>
      <c r="M14" s="59"/>
      <c r="N14" s="59"/>
      <c r="O14" s="58"/>
    </row>
    <row r="15" spans="2:19" ht="21" customHeight="1">
      <c r="B15" s="220"/>
      <c r="C15" s="60">
        <f>'R_PTW NEW 2025vs2024'!C10</f>
        <v>2025</v>
      </c>
      <c r="D15" s="60">
        <f>'R_PTW NEW 2025vs2024'!D10</f>
        <v>2024</v>
      </c>
      <c r="E15" s="222"/>
      <c r="F15" s="60">
        <f>'R_PTW NEW 2025vs2024'!F10</f>
        <v>2025</v>
      </c>
      <c r="G15" s="60">
        <f>'R_PTW NEW 2025vs2024'!G10</f>
        <v>2024</v>
      </c>
      <c r="H15" s="222"/>
      <c r="I15" s="58"/>
      <c r="J15" s="59"/>
      <c r="K15" s="59"/>
      <c r="L15" s="59"/>
      <c r="M15" s="59"/>
      <c r="N15" s="59"/>
      <c r="O15" s="58"/>
    </row>
    <row r="16" spans="2:19" ht="19.5" customHeight="1">
      <c r="B16" s="61" t="s">
        <v>34</v>
      </c>
      <c r="C16" s="62">
        <v>5457</v>
      </c>
      <c r="D16" s="62">
        <v>5272</v>
      </c>
      <c r="E16" s="63">
        <v>3.5091047040971102E-2</v>
      </c>
      <c r="F16" s="62">
        <v>13772</v>
      </c>
      <c r="G16" s="61">
        <v>13463</v>
      </c>
      <c r="H16" s="63">
        <v>2.2951793805243925E-2</v>
      </c>
      <c r="I16" s="58"/>
      <c r="J16" s="59"/>
      <c r="K16" s="59"/>
      <c r="L16" s="59"/>
      <c r="M16" s="59"/>
      <c r="N16" s="59"/>
      <c r="O16" s="58"/>
    </row>
    <row r="17" spans="2:15">
      <c r="B17" s="64"/>
      <c r="C17" s="65"/>
      <c r="D17" s="64"/>
      <c r="E17" s="66"/>
      <c r="F17" s="58"/>
      <c r="G17" s="58"/>
      <c r="H17" s="58"/>
      <c r="I17" s="58"/>
      <c r="J17" s="59"/>
      <c r="K17" s="59"/>
      <c r="L17" s="59"/>
      <c r="M17" s="59"/>
      <c r="N17" s="59"/>
      <c r="O17" s="58"/>
    </row>
    <row r="42" spans="2:15">
      <c r="B42" s="2" t="s">
        <v>66</v>
      </c>
    </row>
    <row r="43" spans="2:15">
      <c r="B43" s="2"/>
    </row>
    <row r="46" spans="2:15" hidden="1"/>
    <row r="47" spans="2:15" hidden="1">
      <c r="B47" t="s">
        <v>31</v>
      </c>
      <c r="C47">
        <v>139</v>
      </c>
      <c r="D47">
        <v>336</v>
      </c>
      <c r="E47">
        <v>503</v>
      </c>
      <c r="F47">
        <v>621</v>
      </c>
      <c r="G47">
        <v>785</v>
      </c>
      <c r="H47">
        <v>608</v>
      </c>
      <c r="I47">
        <v>455</v>
      </c>
      <c r="J47">
        <v>385</v>
      </c>
      <c r="K47">
        <v>308</v>
      </c>
      <c r="L47">
        <v>327</v>
      </c>
      <c r="M47">
        <v>270</v>
      </c>
      <c r="N47">
        <v>399</v>
      </c>
      <c r="O47">
        <v>5136</v>
      </c>
    </row>
    <row r="48" spans="2:15" hidden="1">
      <c r="C48" s="8">
        <v>0.53667953667953672</v>
      </c>
      <c r="D48" s="8">
        <v>0.57240204429301533</v>
      </c>
      <c r="E48" s="8">
        <v>0.50808080808080813</v>
      </c>
      <c r="F48" s="8">
        <v>0.38286066584463624</v>
      </c>
      <c r="G48" s="8">
        <v>0.53184281842818426</v>
      </c>
      <c r="H48" s="8">
        <v>0.39175257731958762</v>
      </c>
      <c r="I48" s="8">
        <v>0.33357771260997066</v>
      </c>
      <c r="J48" s="8">
        <v>0.40526315789473683</v>
      </c>
      <c r="K48" s="8">
        <v>0.44</v>
      </c>
      <c r="L48" s="8">
        <v>0.61350844277673544</v>
      </c>
      <c r="M48" s="8">
        <v>0.81818181818181823</v>
      </c>
      <c r="N48" s="8">
        <v>1.1981981981981982</v>
      </c>
      <c r="O48" s="8">
        <v>0.48017950635751683</v>
      </c>
    </row>
    <row r="49" spans="2:16" hidden="1">
      <c r="B49" t="s">
        <v>32</v>
      </c>
      <c r="C49" s="67">
        <v>316</v>
      </c>
      <c r="D49" s="68">
        <v>531</v>
      </c>
      <c r="E49" s="68">
        <v>826</v>
      </c>
      <c r="F49" s="68">
        <v>728</v>
      </c>
      <c r="G49" s="68">
        <v>677</v>
      </c>
      <c r="H49" s="68">
        <v>632</v>
      </c>
      <c r="I49" s="68">
        <v>583</v>
      </c>
      <c r="J49" s="68">
        <v>390</v>
      </c>
      <c r="K49">
        <v>402</v>
      </c>
      <c r="L49">
        <v>205</v>
      </c>
      <c r="M49">
        <v>225</v>
      </c>
      <c r="N49">
        <v>241</v>
      </c>
      <c r="O49">
        <v>5756</v>
      </c>
      <c r="P49">
        <v>2401</v>
      </c>
    </row>
    <row r="50" spans="2:16" hidden="1">
      <c r="C50" s="8">
        <v>2.1351351351351351</v>
      </c>
      <c r="D50" s="8">
        <v>2.0661478599221792</v>
      </c>
      <c r="E50" s="8">
        <v>0.7428057553956835</v>
      </c>
      <c r="F50" s="8">
        <v>0.4925575101488498</v>
      </c>
      <c r="G50" s="8">
        <v>0.55628594905505346</v>
      </c>
      <c r="H50" s="8">
        <v>0.51930977814297452</v>
      </c>
      <c r="I50" s="8">
        <v>0.52333931777378817</v>
      </c>
      <c r="J50" s="8">
        <v>0.48088779284833538</v>
      </c>
      <c r="K50" s="8">
        <v>0.73897058823529416</v>
      </c>
      <c r="L50" s="8">
        <v>0.66129032258064513</v>
      </c>
      <c r="M50" s="8">
        <v>0.8035714285714286</v>
      </c>
      <c r="N50" s="8">
        <v>1.0711111111111111</v>
      </c>
      <c r="O50" s="8">
        <v>0.6606220589923103</v>
      </c>
      <c r="P50" s="4" t="e">
        <v>#DIV/0!</v>
      </c>
    </row>
    <row r="51" spans="2:16" hidden="1">
      <c r="B51" t="s">
        <v>32</v>
      </c>
      <c r="C51" s="67">
        <v>171</v>
      </c>
      <c r="D51" s="68">
        <v>277</v>
      </c>
      <c r="E51" s="68">
        <v>688</v>
      </c>
      <c r="F51" s="68">
        <v>849</v>
      </c>
      <c r="G51" s="68"/>
      <c r="H51" s="68"/>
      <c r="I51" s="68"/>
      <c r="J51" s="68"/>
      <c r="O51">
        <v>1985</v>
      </c>
    </row>
    <row r="52" spans="2:16" hidden="1">
      <c r="C52" s="8">
        <v>0.70954356846473032</v>
      </c>
      <c r="D52" s="8">
        <v>0.9264214046822743</v>
      </c>
      <c r="E52" s="8">
        <v>0.71443406022845279</v>
      </c>
      <c r="F52" s="8">
        <v>0.57326130992572588</v>
      </c>
      <c r="G52" s="8">
        <v>0</v>
      </c>
      <c r="H52" s="8">
        <v>0</v>
      </c>
      <c r="I52" s="8" t="e">
        <v>#DIV/0!</v>
      </c>
      <c r="J52" s="8" t="e">
        <v>#DIV/0!</v>
      </c>
      <c r="K52" s="8" t="e">
        <v>#DIV/0!</v>
      </c>
      <c r="L52" s="8" t="e">
        <v>#DIV/0!</v>
      </c>
      <c r="M52" s="8" t="e">
        <v>#DIV/0!</v>
      </c>
      <c r="N52" s="8" t="e">
        <v>#DIV/0!</v>
      </c>
      <c r="O52" s="8">
        <v>0.35541629364368843</v>
      </c>
      <c r="P52" s="8"/>
    </row>
    <row r="53" spans="2:16" hidden="1"/>
  </sheetData>
  <mergeCells count="6">
    <mergeCell ref="B2:O2"/>
    <mergeCell ref="B14:B15"/>
    <mergeCell ref="C14:D14"/>
    <mergeCell ref="E14:E15"/>
    <mergeCell ref="F14:G14"/>
    <mergeCell ref="H14:H15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X143"/>
  <sheetViews>
    <sheetView showGridLines="0" zoomScale="80" zoomScaleNormal="80" workbookViewId="0">
      <selection activeCell="B1" sqref="B1"/>
    </sheetView>
  </sheetViews>
  <sheetFormatPr defaultColWidth="9.109375" defaultRowHeight="13.2"/>
  <cols>
    <col min="1" max="1" width="2.44140625" style="7" customWidth="1"/>
    <col min="2" max="2" width="9.6640625" style="7" customWidth="1"/>
    <col min="3" max="3" width="17.33203125" style="7" customWidth="1"/>
    <col min="4" max="4" width="10" style="7" customWidth="1"/>
    <col min="5" max="5" width="10.6640625" style="7" customWidth="1"/>
    <col min="6" max="6" width="9.44140625" style="7" customWidth="1"/>
    <col min="7" max="7" width="10.44140625" style="7" customWidth="1"/>
    <col min="8" max="8" width="12.6640625" style="7" customWidth="1"/>
    <col min="9" max="9" width="3.44140625" style="7" customWidth="1"/>
    <col min="10" max="10" width="23.109375" style="7" customWidth="1"/>
    <col min="11" max="11" width="18.88671875" style="7" customWidth="1"/>
    <col min="12" max="13" width="8.6640625" style="7" customWidth="1"/>
    <col min="14" max="14" width="9.44140625" style="7" customWidth="1"/>
    <col min="15" max="16" width="8.6640625" style="7" customWidth="1"/>
    <col min="17" max="17" width="3.109375" style="7" customWidth="1"/>
    <col min="18" max="18" width="20.88671875" style="7" customWidth="1"/>
    <col min="19" max="19" width="18.44140625" style="7" customWidth="1"/>
    <col min="20" max="21" width="8.88671875" style="7" customWidth="1"/>
    <col min="22" max="22" width="9.44140625" style="7" customWidth="1"/>
    <col min="23" max="24" width="8.88671875" style="7" customWidth="1"/>
    <col min="25" max="16384" width="9.109375" style="7"/>
  </cols>
  <sheetData>
    <row r="2" spans="2:24" ht="13.8">
      <c r="B2" s="224" t="s">
        <v>126</v>
      </c>
      <c r="C2" s="224"/>
      <c r="D2" s="224"/>
      <c r="E2" s="224"/>
      <c r="F2" s="224"/>
      <c r="G2" s="224"/>
      <c r="H2" s="224"/>
      <c r="I2" s="69"/>
      <c r="J2" s="225" t="s">
        <v>127</v>
      </c>
      <c r="K2" s="225"/>
      <c r="L2" s="225"/>
      <c r="M2" s="225"/>
      <c r="N2" s="225"/>
      <c r="O2" s="225"/>
      <c r="P2" s="225"/>
      <c r="R2" s="225" t="s">
        <v>128</v>
      </c>
      <c r="S2" s="225"/>
      <c r="T2" s="225"/>
      <c r="U2" s="225"/>
      <c r="V2" s="225"/>
      <c r="W2" s="225"/>
      <c r="X2" s="225"/>
    </row>
    <row r="3" spans="2:24" ht="15" customHeight="1">
      <c r="B3" s="226" t="s">
        <v>49</v>
      </c>
      <c r="C3" s="227" t="s">
        <v>50</v>
      </c>
      <c r="D3" s="227" t="s">
        <v>153</v>
      </c>
      <c r="E3" s="227"/>
      <c r="F3" s="227"/>
      <c r="G3" s="227"/>
      <c r="H3" s="227"/>
      <c r="I3" s="69"/>
      <c r="J3" s="226" t="s">
        <v>51</v>
      </c>
      <c r="K3" s="227" t="s">
        <v>50</v>
      </c>
      <c r="L3" s="227" t="str">
        <f>D3</f>
        <v>January-April</v>
      </c>
      <c r="M3" s="227"/>
      <c r="N3" s="227"/>
      <c r="O3" s="227"/>
      <c r="P3" s="227"/>
      <c r="R3" s="226" t="s">
        <v>42</v>
      </c>
      <c r="S3" s="227" t="s">
        <v>50</v>
      </c>
      <c r="T3" s="227" t="str">
        <f>L3</f>
        <v>January-April</v>
      </c>
      <c r="U3" s="227"/>
      <c r="V3" s="227"/>
      <c r="W3" s="227"/>
      <c r="X3" s="227"/>
    </row>
    <row r="4" spans="2:24" ht="15" customHeight="1">
      <c r="B4" s="226"/>
      <c r="C4" s="227"/>
      <c r="D4" s="70">
        <v>2025</v>
      </c>
      <c r="E4" s="70" t="s">
        <v>52</v>
      </c>
      <c r="F4" s="70">
        <v>2024</v>
      </c>
      <c r="G4" s="70" t="s">
        <v>52</v>
      </c>
      <c r="H4" s="70" t="s">
        <v>53</v>
      </c>
      <c r="I4" s="71"/>
      <c r="J4" s="226"/>
      <c r="K4" s="227"/>
      <c r="L4" s="227">
        <v>2025</v>
      </c>
      <c r="M4" s="227">
        <v>2024</v>
      </c>
      <c r="N4" s="228" t="s">
        <v>54</v>
      </c>
      <c r="O4" s="228" t="s">
        <v>138</v>
      </c>
      <c r="P4" s="228" t="s">
        <v>104</v>
      </c>
      <c r="R4" s="226"/>
      <c r="S4" s="227"/>
      <c r="T4" s="227">
        <v>2025</v>
      </c>
      <c r="U4" s="227">
        <v>2024</v>
      </c>
      <c r="V4" s="228" t="s">
        <v>54</v>
      </c>
      <c r="W4" s="228" t="s">
        <v>138</v>
      </c>
      <c r="X4" s="228" t="s">
        <v>104</v>
      </c>
    </row>
    <row r="5" spans="2:24" ht="12.75" customHeight="1">
      <c r="B5" s="159">
        <v>1</v>
      </c>
      <c r="C5" s="160" t="s">
        <v>25</v>
      </c>
      <c r="D5" s="161">
        <v>2976</v>
      </c>
      <c r="E5" s="72">
        <v>0.2160906186465292</v>
      </c>
      <c r="F5" s="161">
        <v>2550</v>
      </c>
      <c r="G5" s="72">
        <v>0.18940800713065439</v>
      </c>
      <c r="H5" s="72">
        <v>0.1670588235294117</v>
      </c>
      <c r="J5" s="226"/>
      <c r="K5" s="227"/>
      <c r="L5" s="227"/>
      <c r="M5" s="227"/>
      <c r="N5" s="229"/>
      <c r="O5" s="229"/>
      <c r="P5" s="229"/>
      <c r="R5" s="226"/>
      <c r="S5" s="227"/>
      <c r="T5" s="227"/>
      <c r="U5" s="227"/>
      <c r="V5" s="229"/>
      <c r="W5" s="229"/>
      <c r="X5" s="229"/>
    </row>
    <row r="6" spans="2:24" ht="14.4">
      <c r="B6" s="162">
        <v>2</v>
      </c>
      <c r="C6" s="163" t="s">
        <v>24</v>
      </c>
      <c r="D6" s="164">
        <v>1785</v>
      </c>
      <c r="E6" s="74">
        <v>0.12961080453093232</v>
      </c>
      <c r="F6" s="164">
        <v>1517</v>
      </c>
      <c r="G6" s="74">
        <v>0.11267919483027557</v>
      </c>
      <c r="H6" s="74">
        <v>0.17666446934739621</v>
      </c>
      <c r="J6" s="75" t="s">
        <v>68</v>
      </c>
      <c r="K6" s="167" t="s">
        <v>25</v>
      </c>
      <c r="L6" s="203">
        <v>1054</v>
      </c>
      <c r="M6" s="203">
        <v>846</v>
      </c>
      <c r="N6" s="76">
        <v>0.24586288416075641</v>
      </c>
      <c r="O6" s="77"/>
      <c r="P6" s="78"/>
      <c r="R6" s="75" t="s">
        <v>43</v>
      </c>
      <c r="S6" s="167" t="s">
        <v>25</v>
      </c>
      <c r="T6" s="203">
        <v>1110</v>
      </c>
      <c r="U6" s="203">
        <v>841</v>
      </c>
      <c r="V6" s="76">
        <v>0.31985731272294893</v>
      </c>
      <c r="W6" s="77"/>
      <c r="X6" s="78"/>
    </row>
    <row r="7" spans="2:24" ht="14.4">
      <c r="B7" s="159">
        <v>3</v>
      </c>
      <c r="C7" s="160" t="s">
        <v>0</v>
      </c>
      <c r="D7" s="161">
        <v>1433</v>
      </c>
      <c r="E7" s="72">
        <v>0.10405169909962242</v>
      </c>
      <c r="F7" s="161">
        <v>1551</v>
      </c>
      <c r="G7" s="72">
        <v>0.11520463492535096</v>
      </c>
      <c r="H7" s="72">
        <v>-7.6079948420373911E-2</v>
      </c>
      <c r="J7" s="75"/>
      <c r="K7" s="168" t="s">
        <v>24</v>
      </c>
      <c r="L7" s="204">
        <v>813</v>
      </c>
      <c r="M7" s="204">
        <v>671</v>
      </c>
      <c r="N7" s="79">
        <v>0.21162444113263779</v>
      </c>
      <c r="O7" s="80"/>
      <c r="P7" s="81"/>
      <c r="R7" s="75"/>
      <c r="S7" s="168" t="s">
        <v>24</v>
      </c>
      <c r="T7" s="204">
        <v>546</v>
      </c>
      <c r="U7" s="204">
        <v>517</v>
      </c>
      <c r="V7" s="79">
        <v>5.6092843326885911E-2</v>
      </c>
      <c r="W7" s="80"/>
      <c r="X7" s="81"/>
    </row>
    <row r="8" spans="2:24" ht="14.4">
      <c r="B8" s="162">
        <v>4</v>
      </c>
      <c r="C8" s="163" t="s">
        <v>148</v>
      </c>
      <c r="D8" s="164">
        <v>598</v>
      </c>
      <c r="E8" s="74">
        <v>4.3421434795236712E-2</v>
      </c>
      <c r="F8" s="164">
        <v>105</v>
      </c>
      <c r="G8" s="74">
        <v>7.799153234791651E-3</v>
      </c>
      <c r="H8" s="74">
        <v>4.6952380952380954</v>
      </c>
      <c r="J8" s="75"/>
      <c r="K8" s="167" t="s">
        <v>41</v>
      </c>
      <c r="L8" s="203">
        <v>441</v>
      </c>
      <c r="M8" s="203">
        <v>346</v>
      </c>
      <c r="N8" s="76">
        <v>0.27456647398843925</v>
      </c>
      <c r="O8" s="80"/>
      <c r="P8" s="81"/>
      <c r="R8" s="75"/>
      <c r="S8" s="167" t="s">
        <v>73</v>
      </c>
      <c r="T8" s="203">
        <v>200</v>
      </c>
      <c r="U8" s="203">
        <v>274</v>
      </c>
      <c r="V8" s="76">
        <v>-0.27007299270072993</v>
      </c>
      <c r="W8" s="80"/>
      <c r="X8" s="81"/>
    </row>
    <row r="9" spans="2:24">
      <c r="B9" s="159">
        <v>5</v>
      </c>
      <c r="C9" s="160" t="s">
        <v>149</v>
      </c>
      <c r="D9" s="161">
        <v>594</v>
      </c>
      <c r="E9" s="72">
        <v>4.3130990415335461E-2</v>
      </c>
      <c r="F9" s="161">
        <v>417</v>
      </c>
      <c r="G9" s="72">
        <v>3.097377998960113E-2</v>
      </c>
      <c r="H9" s="72">
        <v>0.42446043165467628</v>
      </c>
      <c r="J9" s="75"/>
      <c r="K9" s="82" t="s">
        <v>90</v>
      </c>
      <c r="L9" s="83">
        <v>2765</v>
      </c>
      <c r="M9" s="83">
        <v>3101</v>
      </c>
      <c r="N9" s="79">
        <v>-0.10835214446952601</v>
      </c>
      <c r="O9" s="84"/>
      <c r="P9" s="85"/>
      <c r="R9" s="75"/>
      <c r="S9" s="82" t="s">
        <v>90</v>
      </c>
      <c r="T9" s="83">
        <v>941</v>
      </c>
      <c r="U9" s="83">
        <v>951</v>
      </c>
      <c r="V9" s="79">
        <v>-1.0515247108307091E-2</v>
      </c>
      <c r="W9" s="84"/>
      <c r="X9" s="85"/>
    </row>
    <row r="10" spans="2:24">
      <c r="B10" s="162">
        <v>6</v>
      </c>
      <c r="C10" s="163" t="s">
        <v>77</v>
      </c>
      <c r="D10" s="164">
        <v>587</v>
      </c>
      <c r="E10" s="74">
        <v>4.2622712750508281E-2</v>
      </c>
      <c r="F10" s="164">
        <v>561</v>
      </c>
      <c r="G10" s="74">
        <v>4.1669761568743968E-2</v>
      </c>
      <c r="H10" s="74">
        <v>4.6345811051693442E-2</v>
      </c>
      <c r="J10" s="86" t="s">
        <v>68</v>
      </c>
      <c r="K10" s="87"/>
      <c r="L10" s="169">
        <v>5073</v>
      </c>
      <c r="M10" s="169">
        <v>4964</v>
      </c>
      <c r="N10" s="170">
        <v>2.1958098307816254E-2</v>
      </c>
      <c r="O10" s="88">
        <v>0.36835608480975895</v>
      </c>
      <c r="P10" s="88">
        <v>0.3687142538810072</v>
      </c>
      <c r="R10" s="86" t="s">
        <v>58</v>
      </c>
      <c r="S10" s="87"/>
      <c r="T10" s="169">
        <v>2797</v>
      </c>
      <c r="U10" s="169">
        <v>2583</v>
      </c>
      <c r="V10" s="170">
        <v>8.2849399922570566E-2</v>
      </c>
      <c r="W10" s="88">
        <v>0.20309323264594831</v>
      </c>
      <c r="X10" s="88">
        <v>0.19185916957587462</v>
      </c>
    </row>
    <row r="11" spans="2:24" ht="14.4">
      <c r="B11" s="159">
        <v>7</v>
      </c>
      <c r="C11" s="160" t="s">
        <v>137</v>
      </c>
      <c r="D11" s="161">
        <v>551</v>
      </c>
      <c r="E11" s="72">
        <v>4.0008713331397036E-2</v>
      </c>
      <c r="F11" s="161">
        <v>63</v>
      </c>
      <c r="G11" s="72">
        <v>4.6794919408749908E-3</v>
      </c>
      <c r="H11" s="72">
        <v>7.7460317460317452</v>
      </c>
      <c r="J11" s="75" t="s">
        <v>69</v>
      </c>
      <c r="K11" s="205" t="s">
        <v>28</v>
      </c>
      <c r="L11" s="203">
        <v>16</v>
      </c>
      <c r="M11" s="203">
        <v>1</v>
      </c>
      <c r="N11" s="76">
        <v>15</v>
      </c>
      <c r="O11" s="77"/>
      <c r="P11" s="78"/>
      <c r="R11" s="75" t="s">
        <v>44</v>
      </c>
      <c r="S11" s="205" t="s">
        <v>147</v>
      </c>
      <c r="T11" s="203">
        <v>121</v>
      </c>
      <c r="U11" s="203">
        <v>170</v>
      </c>
      <c r="V11" s="76">
        <v>-0.28823529411764703</v>
      </c>
      <c r="W11" s="77"/>
      <c r="X11" s="78"/>
    </row>
    <row r="12" spans="2:24" ht="14.4">
      <c r="B12" s="162">
        <v>8</v>
      </c>
      <c r="C12" s="163" t="s">
        <v>28</v>
      </c>
      <c r="D12" s="164">
        <v>533</v>
      </c>
      <c r="E12" s="74">
        <v>3.8701713621841417E-2</v>
      </c>
      <c r="F12" s="164">
        <v>450</v>
      </c>
      <c r="G12" s="74">
        <v>3.3424942434821366E-2</v>
      </c>
      <c r="H12" s="74">
        <v>0.18444444444444441</v>
      </c>
      <c r="J12" s="75"/>
      <c r="K12" s="206" t="s">
        <v>41</v>
      </c>
      <c r="L12" s="204">
        <v>14</v>
      </c>
      <c r="M12" s="204">
        <v>52</v>
      </c>
      <c r="N12" s="79">
        <v>-0.73076923076923084</v>
      </c>
      <c r="O12" s="80"/>
      <c r="P12" s="81"/>
      <c r="R12" s="75"/>
      <c r="S12" s="206" t="s">
        <v>26</v>
      </c>
      <c r="T12" s="204">
        <v>111</v>
      </c>
      <c r="U12" s="204">
        <v>165</v>
      </c>
      <c r="V12" s="79">
        <v>-0.32727272727272727</v>
      </c>
      <c r="W12" s="80"/>
      <c r="X12" s="81"/>
    </row>
    <row r="13" spans="2:24" ht="14.4">
      <c r="B13" s="159">
        <v>9</v>
      </c>
      <c r="C13" s="160" t="s">
        <v>26</v>
      </c>
      <c r="D13" s="161">
        <v>456</v>
      </c>
      <c r="E13" s="72">
        <v>3.3110659308742373E-2</v>
      </c>
      <c r="F13" s="161">
        <v>686</v>
      </c>
      <c r="G13" s="72">
        <v>5.0954467800638788E-2</v>
      </c>
      <c r="H13" s="72">
        <v>-0.33527696793002915</v>
      </c>
      <c r="J13" s="75"/>
      <c r="K13" s="205" t="s">
        <v>29</v>
      </c>
      <c r="L13" s="203">
        <v>13</v>
      </c>
      <c r="M13" s="203">
        <v>47</v>
      </c>
      <c r="N13" s="76">
        <v>-0.72340425531914887</v>
      </c>
      <c r="O13" s="80"/>
      <c r="P13" s="81"/>
      <c r="R13" s="75"/>
      <c r="S13" s="205" t="s">
        <v>25</v>
      </c>
      <c r="T13" s="203">
        <v>101</v>
      </c>
      <c r="U13" s="203">
        <v>116</v>
      </c>
      <c r="V13" s="76">
        <v>-0.12931034482758619</v>
      </c>
      <c r="W13" s="80"/>
      <c r="X13" s="81"/>
    </row>
    <row r="14" spans="2:24">
      <c r="B14" s="162"/>
      <c r="C14" s="163" t="s">
        <v>41</v>
      </c>
      <c r="D14" s="164">
        <v>456</v>
      </c>
      <c r="E14" s="74">
        <v>3.3110659308742373E-2</v>
      </c>
      <c r="F14" s="164">
        <v>400</v>
      </c>
      <c r="G14" s="74">
        <v>2.9711059942063432E-2</v>
      </c>
      <c r="H14" s="74">
        <v>0.1399999999999999</v>
      </c>
      <c r="J14" s="75"/>
      <c r="K14" s="82" t="s">
        <v>90</v>
      </c>
      <c r="L14" s="83">
        <v>22</v>
      </c>
      <c r="M14" s="83">
        <v>66</v>
      </c>
      <c r="N14" s="79">
        <v>-0.66666666666666674</v>
      </c>
      <c r="O14" s="84"/>
      <c r="P14" s="85"/>
      <c r="R14" s="75"/>
      <c r="S14" s="82" t="s">
        <v>90</v>
      </c>
      <c r="T14" s="83">
        <v>336</v>
      </c>
      <c r="U14" s="83">
        <v>370</v>
      </c>
      <c r="V14" s="79">
        <v>-9.1891891891891841E-2</v>
      </c>
      <c r="W14" s="84"/>
      <c r="X14" s="85"/>
    </row>
    <row r="15" spans="2:24">
      <c r="B15" s="232" t="s">
        <v>56</v>
      </c>
      <c r="C15" s="232"/>
      <c r="D15" s="89">
        <v>9969</v>
      </c>
      <c r="E15" s="90">
        <v>0.72386000580888754</v>
      </c>
      <c r="F15" s="89">
        <v>8300</v>
      </c>
      <c r="G15" s="90">
        <v>0.61650449379781636</v>
      </c>
      <c r="H15" s="91">
        <v>0.20108433734939757</v>
      </c>
      <c r="J15" s="86" t="s">
        <v>69</v>
      </c>
      <c r="K15" s="87"/>
      <c r="L15" s="169">
        <v>65</v>
      </c>
      <c r="M15" s="169">
        <v>166</v>
      </c>
      <c r="N15" s="170">
        <v>-0.60843373493975905</v>
      </c>
      <c r="O15" s="88">
        <v>4.7197211733952952E-3</v>
      </c>
      <c r="P15" s="88">
        <v>1.2330089875956326E-2</v>
      </c>
      <c r="R15" s="86" t="s">
        <v>59</v>
      </c>
      <c r="S15" s="87"/>
      <c r="T15" s="169">
        <v>669</v>
      </c>
      <c r="U15" s="169">
        <v>821</v>
      </c>
      <c r="V15" s="170">
        <v>-0.18514007308160785</v>
      </c>
      <c r="W15" s="88">
        <v>4.8576822538483881E-2</v>
      </c>
      <c r="X15" s="88">
        <v>6.0981950531085197E-2</v>
      </c>
    </row>
    <row r="16" spans="2:24" ht="14.4">
      <c r="B16" s="232" t="s">
        <v>57</v>
      </c>
      <c r="C16" s="232"/>
      <c r="D16" s="89">
        <v>3803</v>
      </c>
      <c r="E16" s="90">
        <v>0.2761399941911124</v>
      </c>
      <c r="F16" s="89">
        <v>5163</v>
      </c>
      <c r="G16" s="90">
        <v>0.38349550620218376</v>
      </c>
      <c r="H16" s="91">
        <v>-0.26341274452837493</v>
      </c>
      <c r="J16" s="75" t="s">
        <v>70</v>
      </c>
      <c r="K16" s="167" t="s">
        <v>25</v>
      </c>
      <c r="L16" s="203">
        <v>616</v>
      </c>
      <c r="M16" s="203">
        <v>727</v>
      </c>
      <c r="N16" s="76">
        <v>-0.15268225584594219</v>
      </c>
      <c r="O16" s="77"/>
      <c r="P16" s="78"/>
      <c r="R16" s="75" t="s">
        <v>48</v>
      </c>
      <c r="S16" s="205" t="s">
        <v>25</v>
      </c>
      <c r="T16" s="203">
        <v>109</v>
      </c>
      <c r="U16" s="203">
        <v>212</v>
      </c>
      <c r="V16" s="76">
        <v>-0.48584905660377353</v>
      </c>
      <c r="W16" s="77"/>
      <c r="X16" s="78"/>
    </row>
    <row r="17" spans="2:24" ht="14.4">
      <c r="B17" s="233" t="s">
        <v>55</v>
      </c>
      <c r="C17" s="233"/>
      <c r="D17" s="165">
        <v>13772</v>
      </c>
      <c r="E17" s="92">
        <v>1</v>
      </c>
      <c r="F17" s="165">
        <v>13463</v>
      </c>
      <c r="G17" s="92">
        <v>0.99999999999999989</v>
      </c>
      <c r="H17" s="166">
        <v>2.2951793805243925E-2</v>
      </c>
      <c r="J17" s="75"/>
      <c r="K17" s="168" t="s">
        <v>137</v>
      </c>
      <c r="L17" s="204">
        <v>396</v>
      </c>
      <c r="M17" s="204">
        <v>3</v>
      </c>
      <c r="N17" s="79">
        <v>131</v>
      </c>
      <c r="O17" s="80"/>
      <c r="P17" s="81"/>
      <c r="R17" s="75"/>
      <c r="S17" s="206" t="s">
        <v>29</v>
      </c>
      <c r="T17" s="204">
        <v>97</v>
      </c>
      <c r="U17" s="204">
        <v>168</v>
      </c>
      <c r="V17" s="79">
        <v>-0.42261904761904767</v>
      </c>
      <c r="W17" s="80"/>
      <c r="X17" s="81"/>
    </row>
    <row r="18" spans="2:24" ht="14.4">
      <c r="B18" s="234" t="s">
        <v>66</v>
      </c>
      <c r="C18" s="234"/>
      <c r="D18" s="234"/>
      <c r="E18" s="234"/>
      <c r="F18" s="234"/>
      <c r="G18" s="234"/>
      <c r="H18" s="234"/>
      <c r="J18" s="75"/>
      <c r="K18" s="167" t="s">
        <v>24</v>
      </c>
      <c r="L18" s="203">
        <v>136</v>
      </c>
      <c r="M18" s="203">
        <v>134</v>
      </c>
      <c r="N18" s="76">
        <v>1.4925373134328401E-2</v>
      </c>
      <c r="O18" s="80"/>
      <c r="P18" s="81"/>
      <c r="R18" s="75"/>
      <c r="S18" s="205" t="s">
        <v>155</v>
      </c>
      <c r="T18" s="203">
        <v>29</v>
      </c>
      <c r="U18" s="203">
        <v>82</v>
      </c>
      <c r="V18" s="76">
        <v>-0.64634146341463417</v>
      </c>
      <c r="W18" s="80"/>
      <c r="X18" s="81"/>
    </row>
    <row r="19" spans="2:24">
      <c r="B19" s="231" t="s">
        <v>39</v>
      </c>
      <c r="C19" s="231"/>
      <c r="D19" s="231"/>
      <c r="E19" s="231"/>
      <c r="F19" s="231"/>
      <c r="G19" s="231"/>
      <c r="H19" s="231"/>
      <c r="J19" s="75"/>
      <c r="K19" s="82" t="s">
        <v>90</v>
      </c>
      <c r="L19" s="83">
        <v>997</v>
      </c>
      <c r="M19" s="83">
        <v>1045</v>
      </c>
      <c r="N19" s="79">
        <v>-4.5933014354066937E-2</v>
      </c>
      <c r="O19" s="84"/>
      <c r="P19" s="85"/>
      <c r="R19" s="75"/>
      <c r="S19" s="82" t="s">
        <v>90</v>
      </c>
      <c r="T19" s="83">
        <v>200</v>
      </c>
      <c r="U19" s="83">
        <v>356</v>
      </c>
      <c r="V19" s="79">
        <v>-0.4382022471910112</v>
      </c>
      <c r="W19" s="84"/>
      <c r="X19" s="85"/>
    </row>
    <row r="20" spans="2:24">
      <c r="B20" s="231"/>
      <c r="C20" s="231"/>
      <c r="D20" s="231"/>
      <c r="E20" s="231"/>
      <c r="F20" s="231"/>
      <c r="G20" s="231"/>
      <c r="H20" s="231"/>
      <c r="J20" s="86" t="s">
        <v>70</v>
      </c>
      <c r="K20" s="87"/>
      <c r="L20" s="169">
        <v>2145</v>
      </c>
      <c r="M20" s="169">
        <v>1909</v>
      </c>
      <c r="N20" s="170">
        <v>0.12362493452069145</v>
      </c>
      <c r="O20" s="88">
        <v>0.15575079872204473</v>
      </c>
      <c r="P20" s="88">
        <v>0.14179603357349774</v>
      </c>
      <c r="R20" s="86" t="s">
        <v>63</v>
      </c>
      <c r="S20" s="86"/>
      <c r="T20" s="169">
        <v>435</v>
      </c>
      <c r="U20" s="169">
        <v>818</v>
      </c>
      <c r="V20" s="170">
        <v>-0.4682151589242054</v>
      </c>
      <c r="W20" s="88">
        <v>3.1585826314260816E-2</v>
      </c>
      <c r="X20" s="88">
        <v>6.0759117581519723E-2</v>
      </c>
    </row>
    <row r="21" spans="2:24" ht="12.75" customHeight="1">
      <c r="J21" s="75" t="s">
        <v>71</v>
      </c>
      <c r="K21" s="205" t="s">
        <v>25</v>
      </c>
      <c r="L21" s="203">
        <v>619</v>
      </c>
      <c r="M21" s="203">
        <v>280</v>
      </c>
      <c r="N21" s="76">
        <v>1.2107142857142859</v>
      </c>
      <c r="O21" s="77"/>
      <c r="P21" s="78"/>
      <c r="R21" s="75" t="s">
        <v>105</v>
      </c>
      <c r="S21" s="205" t="s">
        <v>0</v>
      </c>
      <c r="T21" s="203">
        <v>885</v>
      </c>
      <c r="U21" s="203">
        <v>896</v>
      </c>
      <c r="V21" s="76">
        <v>-1.2276785714285698E-2</v>
      </c>
      <c r="W21" s="77"/>
      <c r="X21" s="78"/>
    </row>
    <row r="22" spans="2:24" ht="14.4">
      <c r="J22" s="75"/>
      <c r="K22" s="206" t="s">
        <v>24</v>
      </c>
      <c r="L22" s="204">
        <v>532</v>
      </c>
      <c r="M22" s="204">
        <v>454</v>
      </c>
      <c r="N22" s="79">
        <v>0.17180616740088106</v>
      </c>
      <c r="O22" s="80"/>
      <c r="P22" s="81"/>
      <c r="R22" s="75"/>
      <c r="S22" s="206" t="s">
        <v>25</v>
      </c>
      <c r="T22" s="204">
        <v>531</v>
      </c>
      <c r="U22" s="204">
        <v>604</v>
      </c>
      <c r="V22" s="79">
        <v>-0.12086092715231789</v>
      </c>
      <c r="W22" s="80"/>
      <c r="X22" s="81"/>
    </row>
    <row r="23" spans="2:24" ht="14.4">
      <c r="B23" s="93"/>
      <c r="C23" s="93"/>
      <c r="D23" s="93"/>
      <c r="E23" s="93"/>
      <c r="F23" s="93"/>
      <c r="G23" s="93"/>
      <c r="H23" s="93"/>
      <c r="J23" s="75"/>
      <c r="K23" s="205" t="s">
        <v>28</v>
      </c>
      <c r="L23" s="203">
        <v>168</v>
      </c>
      <c r="M23" s="203">
        <v>184</v>
      </c>
      <c r="N23" s="76">
        <v>-8.6956521739130488E-2</v>
      </c>
      <c r="O23" s="80"/>
      <c r="P23" s="81"/>
      <c r="R23" s="75"/>
      <c r="S23" s="205" t="s">
        <v>137</v>
      </c>
      <c r="T23" s="203">
        <v>456</v>
      </c>
      <c r="U23" s="203">
        <v>28</v>
      </c>
      <c r="V23" s="76">
        <v>15.285714285714285</v>
      </c>
      <c r="W23" s="80"/>
      <c r="X23" s="81"/>
    </row>
    <row r="24" spans="2:24">
      <c r="B24" s="93"/>
      <c r="C24" s="93"/>
      <c r="D24" s="93"/>
      <c r="E24" s="93"/>
      <c r="F24" s="93"/>
      <c r="G24" s="93"/>
      <c r="H24" s="93"/>
      <c r="J24" s="75"/>
      <c r="K24" s="82" t="s">
        <v>90</v>
      </c>
      <c r="L24" s="83">
        <v>704</v>
      </c>
      <c r="M24" s="83">
        <v>990</v>
      </c>
      <c r="N24" s="79">
        <v>-0.28888888888888886</v>
      </c>
      <c r="O24" s="84"/>
      <c r="P24" s="85"/>
      <c r="R24" s="75"/>
      <c r="S24" s="82" t="s">
        <v>90</v>
      </c>
      <c r="T24" s="83">
        <v>1446</v>
      </c>
      <c r="U24" s="83">
        <v>2016</v>
      </c>
      <c r="V24" s="79">
        <v>-0.28273809523809523</v>
      </c>
      <c r="W24" s="84"/>
      <c r="X24" s="85"/>
    </row>
    <row r="25" spans="2:24">
      <c r="B25" s="93"/>
      <c r="C25" s="93"/>
      <c r="D25" s="93"/>
      <c r="E25" s="93"/>
      <c r="F25" s="93"/>
      <c r="G25" s="93"/>
      <c r="H25" s="93"/>
      <c r="J25" s="86" t="s">
        <v>71</v>
      </c>
      <c r="K25" s="87"/>
      <c r="L25" s="169">
        <v>2023</v>
      </c>
      <c r="M25" s="169">
        <v>1908</v>
      </c>
      <c r="N25" s="170">
        <v>6.0272536687631106E-2</v>
      </c>
      <c r="O25" s="88">
        <v>0.14689224513505664</v>
      </c>
      <c r="P25" s="88">
        <v>0.14172175592364258</v>
      </c>
      <c r="R25" s="86" t="s">
        <v>106</v>
      </c>
      <c r="S25" s="87"/>
      <c r="T25" s="169">
        <v>3318</v>
      </c>
      <c r="U25" s="169">
        <v>3544</v>
      </c>
      <c r="V25" s="170">
        <v>-6.3769751693002252E-2</v>
      </c>
      <c r="W25" s="88">
        <v>0.24092361312808597</v>
      </c>
      <c r="X25" s="88">
        <v>0.263239991086682</v>
      </c>
    </row>
    <row r="26" spans="2:24" ht="14.4">
      <c r="B26" s="93"/>
      <c r="C26" s="93"/>
      <c r="D26" s="93"/>
      <c r="E26" s="93"/>
      <c r="F26" s="93"/>
      <c r="G26" s="93"/>
      <c r="H26" s="93"/>
      <c r="J26" s="75" t="s">
        <v>79</v>
      </c>
      <c r="K26" s="167" t="s">
        <v>0</v>
      </c>
      <c r="L26" s="203">
        <v>456</v>
      </c>
      <c r="M26" s="203">
        <v>544</v>
      </c>
      <c r="N26" s="76">
        <v>-0.16176470588235292</v>
      </c>
      <c r="O26" s="77"/>
      <c r="P26" s="78"/>
      <c r="R26" s="75" t="s">
        <v>45</v>
      </c>
      <c r="S26" s="205" t="s">
        <v>24</v>
      </c>
      <c r="T26" s="203">
        <v>769</v>
      </c>
      <c r="U26" s="203">
        <v>567</v>
      </c>
      <c r="V26" s="76">
        <v>0.35626102292768969</v>
      </c>
      <c r="W26" s="77"/>
      <c r="X26" s="78"/>
    </row>
    <row r="27" spans="2:24" ht="14.4">
      <c r="B27" s="93"/>
      <c r="C27" s="93"/>
      <c r="D27" s="93"/>
      <c r="E27" s="93"/>
      <c r="F27" s="93"/>
      <c r="G27" s="93"/>
      <c r="H27" s="93"/>
      <c r="J27" s="75"/>
      <c r="K27" s="168" t="s">
        <v>25</v>
      </c>
      <c r="L27" s="204">
        <v>337</v>
      </c>
      <c r="M27" s="204">
        <v>268</v>
      </c>
      <c r="N27" s="79">
        <v>0.25746268656716409</v>
      </c>
      <c r="O27" s="80"/>
      <c r="P27" s="81"/>
      <c r="R27" s="75"/>
      <c r="S27" s="206" t="s">
        <v>25</v>
      </c>
      <c r="T27" s="204">
        <v>740</v>
      </c>
      <c r="U27" s="204">
        <v>519</v>
      </c>
      <c r="V27" s="79">
        <v>0.42581888246628141</v>
      </c>
      <c r="W27" s="80"/>
      <c r="X27" s="81"/>
    </row>
    <row r="28" spans="2:24" ht="14.4">
      <c r="B28" s="93"/>
      <c r="C28" s="93"/>
      <c r="D28" s="93"/>
      <c r="E28" s="93"/>
      <c r="F28" s="93"/>
      <c r="G28" s="93"/>
      <c r="H28" s="93"/>
      <c r="J28" s="75"/>
      <c r="K28" s="167" t="s">
        <v>24</v>
      </c>
      <c r="L28" s="203">
        <v>303</v>
      </c>
      <c r="M28" s="203">
        <v>253</v>
      </c>
      <c r="N28" s="76">
        <v>0.19762845849802368</v>
      </c>
      <c r="O28" s="80"/>
      <c r="P28" s="81"/>
      <c r="R28" s="75"/>
      <c r="S28" s="205" t="s">
        <v>149</v>
      </c>
      <c r="T28" s="203">
        <v>417</v>
      </c>
      <c r="U28" s="203">
        <v>372</v>
      </c>
      <c r="V28" s="76">
        <v>0.12096774193548376</v>
      </c>
      <c r="W28" s="80"/>
      <c r="X28" s="81"/>
    </row>
    <row r="29" spans="2:24" ht="12.75" customHeight="1">
      <c r="B29" s="93"/>
      <c r="C29" s="93"/>
      <c r="D29" s="93"/>
      <c r="E29" s="93"/>
      <c r="F29" s="93"/>
      <c r="G29" s="93"/>
      <c r="H29" s="93"/>
      <c r="I29" s="94"/>
      <c r="J29" s="75"/>
      <c r="K29" s="82" t="s">
        <v>90</v>
      </c>
      <c r="L29" s="83">
        <v>1060</v>
      </c>
      <c r="M29" s="83">
        <v>944</v>
      </c>
      <c r="N29" s="79">
        <v>0.12288135593220328</v>
      </c>
      <c r="O29" s="84"/>
      <c r="P29" s="85"/>
      <c r="R29" s="75"/>
      <c r="S29" s="82" t="s">
        <v>90</v>
      </c>
      <c r="T29" s="83">
        <v>2300</v>
      </c>
      <c r="U29" s="83">
        <v>2272</v>
      </c>
      <c r="V29" s="79">
        <v>1.2323943661971759E-2</v>
      </c>
      <c r="W29" s="84"/>
      <c r="X29" s="85"/>
    </row>
    <row r="30" spans="2:24">
      <c r="B30" s="93"/>
      <c r="C30" s="93"/>
      <c r="D30" s="93"/>
      <c r="E30" s="93"/>
      <c r="F30" s="93"/>
      <c r="G30" s="93"/>
      <c r="H30" s="93"/>
      <c r="J30" s="86" t="s">
        <v>79</v>
      </c>
      <c r="K30" s="86"/>
      <c r="L30" s="169">
        <v>2156</v>
      </c>
      <c r="M30" s="169">
        <v>2009</v>
      </c>
      <c r="N30" s="170">
        <v>7.3170731707317138E-2</v>
      </c>
      <c r="O30" s="88">
        <v>0.15654952076677317</v>
      </c>
      <c r="P30" s="88">
        <v>0.1492237985590136</v>
      </c>
      <c r="R30" s="86" t="s">
        <v>60</v>
      </c>
      <c r="S30" s="87"/>
      <c r="T30" s="169">
        <v>4226</v>
      </c>
      <c r="U30" s="169">
        <v>3730</v>
      </c>
      <c r="V30" s="170">
        <v>0.13297587131367283</v>
      </c>
      <c r="W30" s="88">
        <v>0.30685448736566945</v>
      </c>
      <c r="X30" s="88">
        <v>0.27705563395974153</v>
      </c>
    </row>
    <row r="31" spans="2:24" ht="14.4">
      <c r="B31" s="93"/>
      <c r="C31" s="93"/>
      <c r="D31" s="93"/>
      <c r="E31" s="93"/>
      <c r="F31" s="93"/>
      <c r="G31" s="93"/>
      <c r="H31" s="93"/>
      <c r="J31" s="75" t="s">
        <v>78</v>
      </c>
      <c r="K31" s="167" t="s">
        <v>0</v>
      </c>
      <c r="L31" s="203">
        <v>860</v>
      </c>
      <c r="M31" s="203">
        <v>897</v>
      </c>
      <c r="N31" s="76">
        <v>-4.1248606465997817E-2</v>
      </c>
      <c r="O31" s="77"/>
      <c r="P31" s="78"/>
      <c r="R31" s="75" t="s">
        <v>46</v>
      </c>
      <c r="S31" s="205" t="s">
        <v>25</v>
      </c>
      <c r="T31" s="203">
        <v>230</v>
      </c>
      <c r="U31" s="203">
        <v>107</v>
      </c>
      <c r="V31" s="76">
        <v>1.1495327102803738</v>
      </c>
      <c r="W31" s="77"/>
      <c r="X31" s="78"/>
    </row>
    <row r="32" spans="2:24" ht="14.4">
      <c r="B32" s="93"/>
      <c r="C32" s="93"/>
      <c r="D32" s="93"/>
      <c r="E32" s="93"/>
      <c r="F32" s="93"/>
      <c r="G32" s="93"/>
      <c r="H32" s="93"/>
      <c r="J32" s="75"/>
      <c r="K32" s="168" t="s">
        <v>25</v>
      </c>
      <c r="L32" s="204">
        <v>348</v>
      </c>
      <c r="M32" s="204">
        <v>428</v>
      </c>
      <c r="N32" s="79">
        <v>-0.18691588785046731</v>
      </c>
      <c r="O32" s="80"/>
      <c r="P32" s="81"/>
      <c r="R32" s="75"/>
      <c r="S32" s="206" t="s">
        <v>24</v>
      </c>
      <c r="T32" s="204">
        <v>166</v>
      </c>
      <c r="U32" s="204">
        <v>70</v>
      </c>
      <c r="V32" s="79">
        <v>1.3714285714285714</v>
      </c>
      <c r="W32" s="80"/>
      <c r="X32" s="81"/>
    </row>
    <row r="33" spans="2:24" ht="14.4">
      <c r="B33" s="93"/>
      <c r="C33" s="93"/>
      <c r="D33" s="93"/>
      <c r="E33" s="93"/>
      <c r="F33" s="93"/>
      <c r="G33" s="93"/>
      <c r="H33" s="93"/>
      <c r="J33" s="75"/>
      <c r="K33" s="167" t="s">
        <v>147</v>
      </c>
      <c r="L33" s="203">
        <v>237</v>
      </c>
      <c r="M33" s="203">
        <v>277</v>
      </c>
      <c r="N33" s="76">
        <v>-0.14440433212996395</v>
      </c>
      <c r="O33" s="80"/>
      <c r="P33" s="81"/>
      <c r="R33" s="75"/>
      <c r="S33" s="205" t="s">
        <v>28</v>
      </c>
      <c r="T33" s="203">
        <v>130</v>
      </c>
      <c r="U33" s="203">
        <v>80</v>
      </c>
      <c r="V33" s="76">
        <v>0.625</v>
      </c>
      <c r="W33" s="80"/>
      <c r="X33" s="81"/>
    </row>
    <row r="34" spans="2:24">
      <c r="B34" s="93"/>
      <c r="C34" s="93"/>
      <c r="D34" s="93"/>
      <c r="E34" s="93"/>
      <c r="F34" s="93"/>
      <c r="G34" s="93"/>
      <c r="H34" s="93"/>
      <c r="J34" s="75"/>
      <c r="K34" s="82" t="s">
        <v>90</v>
      </c>
      <c r="L34" s="83">
        <v>728</v>
      </c>
      <c r="M34" s="83">
        <v>768</v>
      </c>
      <c r="N34" s="79">
        <v>-5.208333333333337E-2</v>
      </c>
      <c r="O34" s="84"/>
      <c r="P34" s="85"/>
      <c r="R34" s="75"/>
      <c r="S34" s="82" t="s">
        <v>90</v>
      </c>
      <c r="T34" s="83">
        <v>280</v>
      </c>
      <c r="U34" s="83">
        <v>232</v>
      </c>
      <c r="V34" s="79">
        <v>0.2068965517241379</v>
      </c>
      <c r="W34" s="84"/>
      <c r="X34" s="85"/>
    </row>
    <row r="35" spans="2:24">
      <c r="B35" s="93"/>
      <c r="C35" s="93"/>
      <c r="D35" s="93"/>
      <c r="E35" s="93"/>
      <c r="F35" s="93"/>
      <c r="G35" s="93"/>
      <c r="H35" s="93"/>
      <c r="J35" s="86" t="s">
        <v>80</v>
      </c>
      <c r="K35" s="86"/>
      <c r="L35" s="169">
        <v>2173</v>
      </c>
      <c r="M35" s="169">
        <v>2370</v>
      </c>
      <c r="N35" s="170">
        <v>-8.3122362869198274E-2</v>
      </c>
      <c r="O35" s="88">
        <v>0.15778390938135348</v>
      </c>
      <c r="P35" s="88">
        <v>0.17603803015672584</v>
      </c>
      <c r="R35" s="86" t="s">
        <v>61</v>
      </c>
      <c r="S35" s="87"/>
      <c r="T35" s="169">
        <v>806</v>
      </c>
      <c r="U35" s="169">
        <v>489</v>
      </c>
      <c r="V35" s="170">
        <v>0.6482617586912065</v>
      </c>
      <c r="W35" s="88">
        <v>5.8524542550101658E-2</v>
      </c>
      <c r="X35" s="88">
        <v>3.6321770779172549E-2</v>
      </c>
    </row>
    <row r="36" spans="2:24" ht="14.4">
      <c r="B36" s="93"/>
      <c r="C36" s="93"/>
      <c r="D36" s="93"/>
      <c r="E36" s="93"/>
      <c r="F36" s="93"/>
      <c r="G36" s="93"/>
      <c r="H36" s="93"/>
      <c r="J36" s="75" t="s">
        <v>67</v>
      </c>
      <c r="K36" s="167" t="s">
        <v>89</v>
      </c>
      <c r="L36" s="203">
        <v>25</v>
      </c>
      <c r="M36" s="203">
        <v>43</v>
      </c>
      <c r="N36" s="76">
        <v>-0.41860465116279066</v>
      </c>
      <c r="O36" s="77"/>
      <c r="P36" s="78"/>
      <c r="R36" s="75" t="s">
        <v>75</v>
      </c>
      <c r="S36" s="205" t="s">
        <v>27</v>
      </c>
      <c r="T36" s="203">
        <v>49</v>
      </c>
      <c r="U36" s="203">
        <v>62</v>
      </c>
      <c r="V36" s="76">
        <v>-0.20967741935483875</v>
      </c>
      <c r="W36" s="77"/>
      <c r="X36" s="78"/>
    </row>
    <row r="37" spans="2:24" ht="12.75" customHeight="1">
      <c r="B37" s="93"/>
      <c r="C37" s="93"/>
      <c r="D37" s="93"/>
      <c r="E37" s="93"/>
      <c r="F37" s="93"/>
      <c r="G37" s="93"/>
      <c r="H37" s="93"/>
      <c r="J37" s="75"/>
      <c r="K37" s="168" t="s">
        <v>0</v>
      </c>
      <c r="L37" s="204">
        <v>21</v>
      </c>
      <c r="M37" s="204">
        <v>28</v>
      </c>
      <c r="N37" s="79">
        <v>-0.25</v>
      </c>
      <c r="O37" s="80"/>
      <c r="P37" s="81"/>
      <c r="R37" s="75"/>
      <c r="S37" s="206" t="s">
        <v>28</v>
      </c>
      <c r="T37" s="204">
        <v>40</v>
      </c>
      <c r="U37" s="204">
        <v>40</v>
      </c>
      <c r="V37" s="79">
        <v>0</v>
      </c>
      <c r="W37" s="80"/>
      <c r="X37" s="81"/>
    </row>
    <row r="38" spans="2:24" ht="12.75" customHeight="1">
      <c r="B38" s="93"/>
      <c r="C38" s="93"/>
      <c r="D38" s="93"/>
      <c r="E38" s="93"/>
      <c r="F38" s="93"/>
      <c r="G38" s="93"/>
      <c r="H38" s="93"/>
      <c r="J38" s="75"/>
      <c r="K38" s="167" t="s">
        <v>154</v>
      </c>
      <c r="L38" s="203">
        <v>17</v>
      </c>
      <c r="M38" s="203">
        <v>4</v>
      </c>
      <c r="N38" s="76">
        <v>3.25</v>
      </c>
      <c r="O38" s="80"/>
      <c r="P38" s="81"/>
      <c r="R38" s="75"/>
      <c r="S38" s="205" t="s">
        <v>29</v>
      </c>
      <c r="T38" s="203">
        <v>4</v>
      </c>
      <c r="U38" s="203">
        <v>11</v>
      </c>
      <c r="V38" s="76">
        <v>-0.63636363636363635</v>
      </c>
      <c r="W38" s="80"/>
      <c r="X38" s="81"/>
    </row>
    <row r="39" spans="2:24" ht="12.75" customHeight="1">
      <c r="B39" s="93"/>
      <c r="C39" s="93"/>
      <c r="D39" s="93"/>
      <c r="E39" s="93"/>
      <c r="F39" s="93"/>
      <c r="G39" s="93"/>
      <c r="H39" s="93"/>
      <c r="J39" s="75"/>
      <c r="K39" s="82" t="s">
        <v>90</v>
      </c>
      <c r="L39" s="83">
        <v>74</v>
      </c>
      <c r="M39" s="83">
        <v>62</v>
      </c>
      <c r="N39" s="79">
        <v>0.19354838709677424</v>
      </c>
      <c r="O39" s="84"/>
      <c r="P39" s="85"/>
      <c r="R39" s="75"/>
      <c r="S39" s="82" t="s">
        <v>90</v>
      </c>
      <c r="T39" s="83">
        <v>3</v>
      </c>
      <c r="U39" s="83">
        <v>16</v>
      </c>
      <c r="V39" s="76">
        <v>-0.8125</v>
      </c>
      <c r="W39" s="84"/>
      <c r="X39" s="85"/>
    </row>
    <row r="40" spans="2:24" ht="12.75" customHeight="1">
      <c r="B40" s="93"/>
      <c r="C40" s="93"/>
      <c r="D40" s="93"/>
      <c r="E40" s="93"/>
      <c r="F40" s="93"/>
      <c r="G40" s="93"/>
      <c r="H40" s="93"/>
      <c r="J40" s="146" t="s">
        <v>67</v>
      </c>
      <c r="K40" s="147"/>
      <c r="L40" s="169">
        <v>137</v>
      </c>
      <c r="M40" s="169">
        <v>137</v>
      </c>
      <c r="N40" s="170">
        <v>0</v>
      </c>
      <c r="O40" s="88">
        <v>9.9477200116177746E-3</v>
      </c>
      <c r="P40" s="88">
        <v>1.0176038030156726E-2</v>
      </c>
      <c r="R40" s="86" t="s">
        <v>76</v>
      </c>
      <c r="S40" s="87"/>
      <c r="T40" s="169">
        <v>96</v>
      </c>
      <c r="U40" s="169">
        <v>129</v>
      </c>
      <c r="V40" s="170">
        <v>-0.2558139534883721</v>
      </c>
      <c r="W40" s="88">
        <v>6.9706651176299735E-3</v>
      </c>
      <c r="X40" s="88">
        <v>9.5818168313154574E-3</v>
      </c>
    </row>
    <row r="41" spans="2:24" ht="14.4">
      <c r="B41" s="93"/>
      <c r="C41" s="93"/>
      <c r="D41" s="93"/>
      <c r="E41" s="93"/>
      <c r="F41" s="93"/>
      <c r="G41" s="93"/>
      <c r="H41" s="93"/>
      <c r="J41" s="95" t="s">
        <v>81</v>
      </c>
      <c r="K41" s="95"/>
      <c r="L41" s="171">
        <v>0</v>
      </c>
      <c r="M41" s="171">
        <v>0</v>
      </c>
      <c r="N41" s="172"/>
      <c r="O41" s="96">
        <v>0</v>
      </c>
      <c r="P41" s="96">
        <v>0</v>
      </c>
      <c r="R41" s="75" t="s">
        <v>47</v>
      </c>
      <c r="S41" s="205" t="s">
        <v>0</v>
      </c>
      <c r="T41" s="203">
        <v>214</v>
      </c>
      <c r="U41" s="203">
        <v>232</v>
      </c>
      <c r="V41" s="76">
        <v>-7.7586206896551713E-2</v>
      </c>
      <c r="W41" s="77"/>
      <c r="X41" s="78"/>
    </row>
    <row r="42" spans="2:24" ht="14.4">
      <c r="B42" s="93"/>
      <c r="C42" s="93"/>
      <c r="D42" s="93"/>
      <c r="E42" s="93"/>
      <c r="F42" s="93"/>
      <c r="G42" s="93"/>
      <c r="H42" s="93"/>
      <c r="J42" s="230" t="s">
        <v>55</v>
      </c>
      <c r="K42" s="230"/>
      <c r="L42" s="165">
        <v>13772</v>
      </c>
      <c r="M42" s="165">
        <v>13463</v>
      </c>
      <c r="N42" s="96">
        <v>2.2951793805243925E-2</v>
      </c>
      <c r="O42" s="97">
        <v>1</v>
      </c>
      <c r="P42" s="97">
        <v>1</v>
      </c>
      <c r="R42" s="75"/>
      <c r="S42" s="206" t="s">
        <v>24</v>
      </c>
      <c r="T42" s="204">
        <v>170</v>
      </c>
      <c r="U42" s="204">
        <v>171</v>
      </c>
      <c r="V42" s="79">
        <v>-5.8479532163743242E-3</v>
      </c>
      <c r="W42" s="80"/>
      <c r="X42" s="81"/>
    </row>
    <row r="43" spans="2:24" ht="14.4">
      <c r="B43" s="93"/>
      <c r="C43" s="93"/>
      <c r="D43" s="93"/>
      <c r="E43" s="93"/>
      <c r="F43" s="93"/>
      <c r="G43" s="93"/>
      <c r="H43" s="93"/>
      <c r="R43" s="75"/>
      <c r="S43" s="205" t="s">
        <v>25</v>
      </c>
      <c r="T43" s="203">
        <v>150</v>
      </c>
      <c r="U43" s="203">
        <v>149</v>
      </c>
      <c r="V43" s="76">
        <v>6.7114093959732557E-3</v>
      </c>
      <c r="W43" s="80"/>
      <c r="X43" s="81"/>
    </row>
    <row r="44" spans="2:24">
      <c r="B44" s="93"/>
      <c r="C44" s="93"/>
      <c r="D44" s="93"/>
      <c r="E44" s="93"/>
      <c r="F44" s="93"/>
      <c r="G44" s="93"/>
      <c r="H44" s="93"/>
      <c r="R44" s="75"/>
      <c r="S44" s="82" t="s">
        <v>90</v>
      </c>
      <c r="T44" s="83">
        <v>615</v>
      </c>
      <c r="U44" s="83">
        <v>623</v>
      </c>
      <c r="V44" s="79">
        <v>-1.2841091492776902E-2</v>
      </c>
      <c r="W44" s="84"/>
      <c r="X44" s="85"/>
    </row>
    <row r="45" spans="2:24">
      <c r="B45" s="93"/>
      <c r="C45" s="93"/>
      <c r="D45" s="93"/>
      <c r="E45" s="93"/>
      <c r="F45" s="93"/>
      <c r="G45" s="93"/>
      <c r="H45" s="93"/>
      <c r="R45" s="86" t="s">
        <v>62</v>
      </c>
      <c r="S45" s="87"/>
      <c r="T45" s="169">
        <v>1149</v>
      </c>
      <c r="U45" s="169">
        <v>1175</v>
      </c>
      <c r="V45" s="170">
        <v>-2.212765957446805E-2</v>
      </c>
      <c r="W45" s="88">
        <v>8.3430148126633755E-2</v>
      </c>
      <c r="X45" s="88">
        <v>8.727623857981133E-2</v>
      </c>
    </row>
    <row r="46" spans="2:24">
      <c r="B46" s="93"/>
      <c r="C46" s="93"/>
      <c r="D46" s="93"/>
      <c r="E46" s="93"/>
      <c r="F46" s="93"/>
      <c r="G46" s="93"/>
      <c r="H46" s="93"/>
      <c r="R46" s="95" t="s">
        <v>107</v>
      </c>
      <c r="S46" s="95"/>
      <c r="T46" s="171">
        <v>275</v>
      </c>
      <c r="U46" s="171">
        <v>174</v>
      </c>
      <c r="V46" s="172">
        <v>0.58045977011494254</v>
      </c>
      <c r="W46" s="96">
        <v>1.9968051118210862E-2</v>
      </c>
      <c r="X46" s="96">
        <v>1.2924311074797593E-2</v>
      </c>
    </row>
    <row r="47" spans="2:24">
      <c r="B47" s="93"/>
      <c r="C47" s="93"/>
      <c r="D47" s="93"/>
      <c r="E47" s="93"/>
      <c r="F47" s="93"/>
      <c r="G47" s="93"/>
      <c r="H47" s="93"/>
      <c r="R47" s="230" t="s">
        <v>55</v>
      </c>
      <c r="S47" s="230"/>
      <c r="T47" s="165">
        <v>8315</v>
      </c>
      <c r="U47" s="165">
        <v>8191</v>
      </c>
      <c r="V47" s="172">
        <v>1.5138566719570257E-2</v>
      </c>
      <c r="W47" s="97">
        <v>1</v>
      </c>
      <c r="X47" s="97">
        <v>1</v>
      </c>
    </row>
    <row r="48" spans="2:24">
      <c r="B48" s="93"/>
      <c r="C48" s="93"/>
      <c r="D48" s="93"/>
      <c r="E48" s="93"/>
      <c r="F48" s="93"/>
      <c r="G48" s="93"/>
      <c r="H48" s="93"/>
    </row>
    <row r="49" spans="2:16">
      <c r="B49" s="93"/>
      <c r="C49" s="93"/>
      <c r="D49" s="93"/>
      <c r="E49" s="93"/>
      <c r="F49" s="93"/>
      <c r="G49" s="93"/>
      <c r="H49" s="93"/>
    </row>
    <row r="50" spans="2:16">
      <c r="B50" s="93"/>
      <c r="C50" s="93"/>
      <c r="D50" s="93"/>
      <c r="E50" s="93"/>
      <c r="F50" s="93"/>
      <c r="G50" s="93"/>
      <c r="H50" s="93"/>
    </row>
    <row r="51" spans="2:16">
      <c r="B51" s="93"/>
      <c r="C51" s="93"/>
      <c r="D51" s="93"/>
      <c r="E51" s="93"/>
      <c r="F51" s="93"/>
      <c r="G51" s="93"/>
      <c r="H51" s="93"/>
    </row>
    <row r="52" spans="2:16">
      <c r="B52" s="93"/>
      <c r="C52" s="93"/>
      <c r="D52" s="93"/>
      <c r="E52" s="93"/>
      <c r="F52" s="93"/>
      <c r="G52" s="93"/>
      <c r="H52" s="93"/>
    </row>
    <row r="53" spans="2:16">
      <c r="B53" s="93"/>
      <c r="C53" s="93"/>
      <c r="D53" s="93"/>
      <c r="E53" s="93"/>
      <c r="F53" s="93"/>
      <c r="G53" s="93"/>
      <c r="H53" s="93"/>
    </row>
    <row r="54" spans="2:16">
      <c r="B54" s="93"/>
      <c r="C54" s="93"/>
      <c r="D54" s="93"/>
      <c r="E54" s="93"/>
      <c r="F54" s="93"/>
      <c r="G54" s="93"/>
      <c r="H54" s="93"/>
    </row>
    <row r="55" spans="2:16">
      <c r="B55" s="93"/>
      <c r="C55" s="93"/>
      <c r="D55" s="93"/>
      <c r="E55" s="93"/>
      <c r="F55" s="93"/>
      <c r="G55" s="93"/>
      <c r="H55" s="93"/>
    </row>
    <row r="56" spans="2:16">
      <c r="B56" s="93"/>
      <c r="C56" s="93"/>
      <c r="D56" s="93"/>
      <c r="E56" s="93"/>
      <c r="F56" s="93"/>
      <c r="G56" s="93"/>
      <c r="H56" s="93"/>
    </row>
    <row r="57" spans="2:16">
      <c r="B57" s="93"/>
      <c r="C57" s="93"/>
      <c r="D57" s="93"/>
      <c r="E57" s="93"/>
      <c r="F57" s="93"/>
      <c r="G57" s="93"/>
      <c r="H57" s="93"/>
    </row>
    <row r="58" spans="2:16" ht="12.75" customHeight="1">
      <c r="B58" s="93"/>
      <c r="C58" s="93"/>
      <c r="D58" s="93"/>
      <c r="E58" s="93"/>
      <c r="F58" s="93"/>
      <c r="G58" s="93"/>
      <c r="H58" s="93"/>
    </row>
    <row r="59" spans="2:16">
      <c r="B59" s="93"/>
      <c r="C59" s="93"/>
      <c r="D59" s="93"/>
      <c r="E59" s="93"/>
      <c r="F59" s="93"/>
      <c r="G59" s="93"/>
      <c r="H59" s="93"/>
    </row>
    <row r="60" spans="2:16">
      <c r="B60" s="93"/>
      <c r="C60" s="93"/>
      <c r="D60" s="93"/>
      <c r="E60" s="93"/>
      <c r="F60" s="93"/>
      <c r="G60" s="93"/>
      <c r="H60" s="93"/>
    </row>
    <row r="61" spans="2:16">
      <c r="B61" s="93"/>
      <c r="C61" s="93"/>
      <c r="D61" s="93"/>
      <c r="E61" s="93"/>
      <c r="F61" s="93"/>
      <c r="G61" s="93"/>
      <c r="H61" s="93"/>
    </row>
    <row r="62" spans="2:16">
      <c r="B62" s="93"/>
      <c r="C62" s="93"/>
      <c r="D62" s="93"/>
      <c r="E62" s="93"/>
      <c r="F62" s="93"/>
      <c r="G62" s="93"/>
      <c r="H62" s="93"/>
    </row>
    <row r="63" spans="2:16">
      <c r="B63" s="93"/>
      <c r="C63" s="93"/>
      <c r="D63" s="93"/>
      <c r="E63" s="93"/>
      <c r="F63" s="93"/>
      <c r="G63" s="93"/>
      <c r="H63" s="93"/>
      <c r="J63"/>
      <c r="K63"/>
      <c r="L63"/>
      <c r="M63"/>
      <c r="N63"/>
      <c r="O63"/>
      <c r="P63"/>
    </row>
    <row r="64" spans="2:16">
      <c r="B64" s="93"/>
      <c r="C64" s="93"/>
      <c r="D64" s="93"/>
      <c r="E64" s="93"/>
      <c r="F64" s="93"/>
      <c r="G64" s="93"/>
      <c r="H64" s="93"/>
      <c r="J64"/>
      <c r="K64"/>
      <c r="L64"/>
      <c r="M64"/>
      <c r="N64"/>
      <c r="O64"/>
      <c r="P64"/>
    </row>
    <row r="65" spans="2:16">
      <c r="B65" s="93"/>
      <c r="C65" s="93"/>
      <c r="D65" s="93"/>
      <c r="E65" s="93"/>
      <c r="F65" s="93"/>
      <c r="G65" s="93"/>
      <c r="H65" s="93"/>
      <c r="J65"/>
      <c r="K65"/>
      <c r="L65"/>
      <c r="M65"/>
      <c r="N65"/>
      <c r="O65"/>
      <c r="P65"/>
    </row>
    <row r="66" spans="2:16">
      <c r="B66" s="93"/>
      <c r="C66" s="93"/>
      <c r="D66" s="93"/>
      <c r="E66" s="93"/>
      <c r="F66" s="93"/>
      <c r="G66" s="93"/>
      <c r="H66" s="93"/>
      <c r="J66"/>
      <c r="K66"/>
      <c r="L66"/>
      <c r="M66"/>
      <c r="N66"/>
      <c r="O66"/>
      <c r="P66"/>
    </row>
    <row r="67" spans="2:16">
      <c r="B67" s="93"/>
      <c r="C67" s="93"/>
      <c r="D67" s="93"/>
      <c r="E67" s="93"/>
      <c r="F67" s="93"/>
      <c r="G67" s="93"/>
      <c r="H67" s="93"/>
      <c r="J67"/>
      <c r="K67"/>
      <c r="L67"/>
      <c r="M67"/>
      <c r="N67"/>
      <c r="O67"/>
      <c r="P67"/>
    </row>
    <row r="68" spans="2:16">
      <c r="B68" s="93"/>
      <c r="C68" s="93"/>
      <c r="D68" s="93"/>
      <c r="E68" s="93"/>
      <c r="F68" s="93"/>
      <c r="G68" s="93"/>
      <c r="H68" s="93"/>
      <c r="J68"/>
      <c r="K68"/>
      <c r="L68"/>
      <c r="M68"/>
      <c r="N68"/>
      <c r="O68"/>
      <c r="P68"/>
    </row>
    <row r="69" spans="2:16">
      <c r="B69" s="93"/>
      <c r="C69" s="93"/>
      <c r="D69" s="93"/>
      <c r="E69" s="93"/>
      <c r="F69" s="93"/>
      <c r="G69" s="93"/>
      <c r="H69" s="93"/>
      <c r="J69"/>
      <c r="K69"/>
      <c r="L69"/>
      <c r="M69"/>
      <c r="N69"/>
      <c r="O69"/>
      <c r="P69"/>
    </row>
    <row r="70" spans="2:16">
      <c r="B70" s="93"/>
      <c r="C70" s="93"/>
      <c r="D70" s="93"/>
      <c r="E70" s="93"/>
      <c r="F70" s="93"/>
      <c r="G70" s="93"/>
      <c r="H70" s="93"/>
      <c r="J70"/>
      <c r="K70"/>
      <c r="L70"/>
      <c r="M70"/>
      <c r="N70"/>
      <c r="O70"/>
      <c r="P70"/>
    </row>
    <row r="71" spans="2:16">
      <c r="B71" s="93"/>
      <c r="C71" s="93"/>
      <c r="D71" s="93"/>
      <c r="E71" s="93"/>
      <c r="F71" s="93"/>
      <c r="G71" s="93"/>
      <c r="H71" s="93"/>
      <c r="J71"/>
      <c r="K71"/>
      <c r="L71"/>
      <c r="M71"/>
      <c r="N71"/>
      <c r="O71"/>
      <c r="P71"/>
    </row>
    <row r="72" spans="2:16">
      <c r="B72" s="93"/>
      <c r="C72" s="93"/>
      <c r="D72" s="93"/>
      <c r="E72" s="93"/>
      <c r="F72" s="93"/>
      <c r="G72" s="93"/>
      <c r="H72" s="93"/>
      <c r="J72"/>
      <c r="K72"/>
      <c r="L72"/>
      <c r="M72"/>
      <c r="N72"/>
      <c r="O72"/>
      <c r="P72"/>
    </row>
    <row r="73" spans="2:16">
      <c r="B73" s="93"/>
      <c r="C73" s="93"/>
      <c r="D73" s="93"/>
      <c r="E73" s="93"/>
      <c r="F73" s="93"/>
      <c r="G73" s="93"/>
      <c r="H73" s="93"/>
      <c r="J73"/>
      <c r="K73"/>
      <c r="L73"/>
      <c r="M73"/>
      <c r="N73"/>
      <c r="O73"/>
      <c r="P73"/>
    </row>
    <row r="74" spans="2:16">
      <c r="B74" s="93"/>
      <c r="C74" s="93"/>
      <c r="D74" s="93"/>
      <c r="E74" s="93"/>
      <c r="F74" s="93"/>
      <c r="G74" s="93"/>
      <c r="H74" s="93"/>
      <c r="J74"/>
      <c r="K74"/>
      <c r="L74"/>
      <c r="M74"/>
    </row>
    <row r="75" spans="2:16">
      <c r="B75" s="93"/>
      <c r="C75" s="93"/>
      <c r="D75" s="93"/>
      <c r="E75" s="93"/>
      <c r="F75" s="93"/>
      <c r="G75" s="93"/>
      <c r="H75" s="93"/>
    </row>
    <row r="76" spans="2:16">
      <c r="B76" s="93"/>
      <c r="C76" s="93"/>
      <c r="D76" s="93"/>
      <c r="E76" s="93"/>
      <c r="F76" s="93"/>
      <c r="G76" s="93"/>
      <c r="H76" s="93"/>
    </row>
    <row r="77" spans="2:16">
      <c r="B77" s="93"/>
      <c r="C77" s="93"/>
      <c r="D77" s="93"/>
      <c r="E77" s="93"/>
      <c r="F77" s="93"/>
      <c r="G77" s="93"/>
      <c r="H77" s="93"/>
    </row>
    <row r="78" spans="2:16">
      <c r="B78" s="93"/>
      <c r="C78" s="93"/>
      <c r="D78" s="93"/>
      <c r="E78" s="93"/>
      <c r="F78" s="93"/>
      <c r="G78" s="93"/>
      <c r="H78" s="93"/>
    </row>
    <row r="79" spans="2:16">
      <c r="B79" s="93"/>
      <c r="C79" s="93"/>
      <c r="D79" s="93"/>
      <c r="E79" s="93"/>
      <c r="F79" s="93"/>
      <c r="G79" s="93"/>
      <c r="H79" s="93"/>
    </row>
    <row r="80" spans="2:16">
      <c r="B80" s="93"/>
      <c r="C80" s="93"/>
      <c r="D80" s="93"/>
      <c r="E80" s="93"/>
      <c r="F80" s="93"/>
      <c r="G80" s="93"/>
      <c r="H80" s="93"/>
    </row>
    <row r="81" spans="2:8">
      <c r="B81" s="93"/>
      <c r="C81" s="93"/>
      <c r="D81" s="93"/>
      <c r="E81" s="93"/>
      <c r="F81" s="93"/>
      <c r="G81" s="93"/>
      <c r="H81" s="93"/>
    </row>
    <row r="82" spans="2:8">
      <c r="B82" s="93"/>
      <c r="C82" s="93"/>
      <c r="D82" s="93"/>
      <c r="E82" s="93"/>
      <c r="F82" s="93"/>
      <c r="G82" s="93"/>
      <c r="H82" s="93"/>
    </row>
    <row r="83" spans="2:8">
      <c r="B83" s="93"/>
      <c r="C83" s="93"/>
      <c r="D83" s="93"/>
      <c r="E83" s="93"/>
      <c r="F83" s="93"/>
      <c r="G83" s="93"/>
      <c r="H83" s="93"/>
    </row>
    <row r="84" spans="2:8">
      <c r="B84" s="93"/>
      <c r="C84" s="93"/>
      <c r="D84" s="93"/>
      <c r="E84" s="93"/>
      <c r="F84" s="93"/>
      <c r="G84" s="93"/>
      <c r="H84" s="93"/>
    </row>
    <row r="85" spans="2:8">
      <c r="B85" s="93"/>
      <c r="C85" s="93"/>
      <c r="D85" s="93"/>
      <c r="E85" s="93"/>
      <c r="F85" s="93"/>
      <c r="G85" s="93"/>
      <c r="H85" s="93"/>
    </row>
    <row r="86" spans="2:8">
      <c r="B86" s="93"/>
      <c r="C86" s="93"/>
      <c r="D86" s="93"/>
      <c r="E86" s="93"/>
      <c r="F86" s="93"/>
      <c r="G86" s="93"/>
      <c r="H86" s="93"/>
    </row>
    <row r="87" spans="2:8">
      <c r="B87" s="93"/>
      <c r="C87" s="93"/>
      <c r="D87" s="93"/>
      <c r="E87" s="93"/>
      <c r="F87" s="93"/>
      <c r="G87" s="93"/>
      <c r="H87" s="93"/>
    </row>
    <row r="88" spans="2:8">
      <c r="B88" s="93"/>
      <c r="C88" s="93"/>
      <c r="D88" s="93"/>
      <c r="E88" s="93"/>
      <c r="F88" s="93"/>
      <c r="G88" s="93"/>
      <c r="H88" s="93"/>
    </row>
    <row r="89" spans="2:8">
      <c r="B89" s="93"/>
      <c r="C89" s="93"/>
      <c r="D89" s="93"/>
      <c r="E89" s="93"/>
      <c r="F89" s="93"/>
      <c r="G89" s="93"/>
      <c r="H89" s="93"/>
    </row>
    <row r="90" spans="2:8">
      <c r="B90" s="93"/>
      <c r="C90" s="93"/>
      <c r="D90" s="93"/>
      <c r="E90" s="93"/>
      <c r="F90" s="93"/>
      <c r="G90" s="93"/>
      <c r="H90" s="93"/>
    </row>
    <row r="91" spans="2:8">
      <c r="B91" s="93"/>
      <c r="C91" s="93"/>
      <c r="D91" s="93"/>
      <c r="E91" s="93"/>
      <c r="F91" s="93"/>
      <c r="G91" s="93"/>
      <c r="H91" s="93"/>
    </row>
    <row r="92" spans="2:8">
      <c r="B92" s="93"/>
      <c r="C92" s="93"/>
      <c r="D92" s="93"/>
      <c r="E92" s="93"/>
      <c r="F92" s="93"/>
      <c r="G92" s="93"/>
      <c r="H92" s="93"/>
    </row>
    <row r="93" spans="2:8">
      <c r="B93" s="93"/>
      <c r="C93" s="93"/>
      <c r="D93" s="93"/>
      <c r="E93" s="93"/>
      <c r="F93" s="93"/>
      <c r="G93" s="93"/>
      <c r="H93" s="93"/>
    </row>
    <row r="94" spans="2:8">
      <c r="B94" s="93"/>
      <c r="C94" s="93"/>
      <c r="D94" s="93"/>
      <c r="E94" s="93"/>
      <c r="F94" s="93"/>
      <c r="G94" s="93"/>
      <c r="H94" s="93"/>
    </row>
    <row r="95" spans="2:8">
      <c r="B95" s="93"/>
      <c r="C95" s="93"/>
      <c r="D95" s="93"/>
      <c r="E95" s="93"/>
      <c r="F95" s="93"/>
      <c r="G95" s="93"/>
      <c r="H95" s="93"/>
    </row>
    <row r="96" spans="2:8">
      <c r="B96" s="93"/>
      <c r="C96" s="93"/>
      <c r="D96" s="93"/>
      <c r="E96" s="93"/>
      <c r="F96" s="93"/>
      <c r="G96" s="93"/>
      <c r="H96" s="93"/>
    </row>
    <row r="97" spans="2:8">
      <c r="B97" s="93"/>
      <c r="C97" s="93"/>
      <c r="D97" s="93"/>
      <c r="E97" s="93"/>
      <c r="F97" s="93"/>
      <c r="G97" s="93"/>
      <c r="H97" s="93"/>
    </row>
    <row r="98" spans="2:8">
      <c r="B98" s="93"/>
      <c r="C98" s="93"/>
      <c r="D98" s="93"/>
      <c r="E98" s="93"/>
      <c r="F98" s="93"/>
      <c r="G98" s="93"/>
      <c r="H98" s="93"/>
    </row>
    <row r="99" spans="2:8">
      <c r="B99" s="93"/>
      <c r="C99" s="93"/>
      <c r="D99" s="93"/>
      <c r="E99" s="93"/>
      <c r="F99" s="93"/>
      <c r="G99" s="93"/>
      <c r="H99" s="93"/>
    </row>
    <row r="100" spans="2:8">
      <c r="B100" s="93"/>
      <c r="C100" s="93"/>
      <c r="D100" s="93"/>
      <c r="E100" s="93"/>
      <c r="F100" s="93"/>
      <c r="G100" s="93"/>
      <c r="H100" s="93"/>
    </row>
    <row r="124" spans="3:3">
      <c r="C124" s="98"/>
    </row>
    <row r="136" spans="3:3">
      <c r="C136" s="98"/>
    </row>
    <row r="139" spans="3:3">
      <c r="C139" s="98"/>
    </row>
    <row r="140" spans="3:3">
      <c r="C140" s="98"/>
    </row>
    <row r="143" spans="3:3">
      <c r="C143" s="98"/>
    </row>
  </sheetData>
  <mergeCells count="29">
    <mergeCell ref="J42:K42"/>
    <mergeCell ref="B19:H20"/>
    <mergeCell ref="R47:S47"/>
    <mergeCell ref="T3:X3"/>
    <mergeCell ref="B16:C16"/>
    <mergeCell ref="B17:C17"/>
    <mergeCell ref="B18:H18"/>
    <mergeCell ref="L4:L5"/>
    <mergeCell ref="P4:P5"/>
    <mergeCell ref="B15:C15"/>
    <mergeCell ref="U4:U5"/>
    <mergeCell ref="V4:V5"/>
    <mergeCell ref="W4:W5"/>
    <mergeCell ref="B2:H2"/>
    <mergeCell ref="J2:P2"/>
    <mergeCell ref="R2:X2"/>
    <mergeCell ref="B3:B4"/>
    <mergeCell ref="C3:C4"/>
    <mergeCell ref="D3:H3"/>
    <mergeCell ref="L3:P3"/>
    <mergeCell ref="M4:M5"/>
    <mergeCell ref="N4:N5"/>
    <mergeCell ref="O4:O5"/>
    <mergeCell ref="J3:J5"/>
    <mergeCell ref="K3:K5"/>
    <mergeCell ref="X4:X5"/>
    <mergeCell ref="R3:R5"/>
    <mergeCell ref="S3:S5"/>
    <mergeCell ref="T4:T5"/>
  </mergeCells>
  <conditionalFormatting sqref="H5:H17">
    <cfRule type="cellIs" dxfId="4" priority="5" operator="lessThan">
      <formula>0</formula>
    </cfRule>
  </conditionalFormatting>
  <conditionalFormatting sqref="N6:N42">
    <cfRule type="cellIs" dxfId="3" priority="3" stopIfTrue="1" operator="lessThan">
      <formula>0</formula>
    </cfRule>
  </conditionalFormatting>
  <conditionalFormatting sqref="V6:V47">
    <cfRule type="cellIs" dxfId="2" priority="1" stopIfTrue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>
    <oddHeader>&amp;L&amp;G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9">
    <pageSetUpPr fitToPage="1"/>
  </sheetPr>
  <dimension ref="B2:S53"/>
  <sheetViews>
    <sheetView showGridLines="0" zoomScale="90" zoomScaleNormal="90" workbookViewId="0"/>
  </sheetViews>
  <sheetFormatPr defaultRowHeight="13.2"/>
  <cols>
    <col min="1" max="1" width="2.44140625" customWidth="1"/>
    <col min="2" max="2" width="18.109375" customWidth="1"/>
    <col min="3" max="5" width="9.6640625" customWidth="1"/>
    <col min="6" max="6" width="10.109375" customWidth="1"/>
    <col min="7" max="7" width="10.88671875" customWidth="1"/>
    <col min="8" max="14" width="9.6640625" customWidth="1"/>
    <col min="15" max="15" width="12" bestFit="1" customWidth="1"/>
    <col min="16" max="16" width="12" customWidth="1"/>
  </cols>
  <sheetData>
    <row r="2" spans="2:19" ht="25.5" customHeight="1">
      <c r="B2" s="218" t="s">
        <v>123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1"/>
    </row>
    <row r="3" spans="2:19">
      <c r="B3" s="99" t="s">
        <v>33</v>
      </c>
      <c r="C3" s="100" t="s">
        <v>6</v>
      </c>
      <c r="D3" s="100" t="s">
        <v>7</v>
      </c>
      <c r="E3" s="99" t="s">
        <v>1</v>
      </c>
      <c r="F3" s="99" t="s">
        <v>8</v>
      </c>
      <c r="G3" s="99" t="s">
        <v>9</v>
      </c>
      <c r="H3" s="99" t="s">
        <v>10</v>
      </c>
      <c r="I3" s="99" t="s">
        <v>11</v>
      </c>
      <c r="J3" s="99" t="s">
        <v>12</v>
      </c>
      <c r="K3" s="99" t="s">
        <v>13</v>
      </c>
      <c r="L3" s="99" t="s">
        <v>14</v>
      </c>
      <c r="M3" s="99" t="s">
        <v>15</v>
      </c>
      <c r="N3" s="99" t="s">
        <v>16</v>
      </c>
      <c r="O3" s="99" t="s">
        <v>4</v>
      </c>
      <c r="P3" s="48"/>
    </row>
    <row r="4" spans="2:19" hidden="1">
      <c r="B4" s="53">
        <v>2006</v>
      </c>
      <c r="C4" s="53">
        <v>93</v>
      </c>
      <c r="D4" s="53">
        <v>133</v>
      </c>
      <c r="E4" s="53">
        <v>393</v>
      </c>
      <c r="F4" s="53">
        <v>804</v>
      </c>
      <c r="G4" s="53">
        <v>787</v>
      </c>
      <c r="H4" s="53">
        <v>708</v>
      </c>
      <c r="I4" s="53">
        <v>655</v>
      </c>
      <c r="J4" s="53">
        <v>503</v>
      </c>
      <c r="K4" s="53">
        <v>360</v>
      </c>
      <c r="L4" s="53">
        <v>242</v>
      </c>
      <c r="M4" s="53">
        <v>173</v>
      </c>
      <c r="N4" s="53">
        <v>264</v>
      </c>
      <c r="O4" s="53">
        <v>5115</v>
      </c>
      <c r="P4" s="48"/>
    </row>
    <row r="5" spans="2:19" s="9" customFormat="1" hidden="1">
      <c r="B5" s="52">
        <v>2007</v>
      </c>
      <c r="C5" s="52">
        <v>227</v>
      </c>
      <c r="D5" s="52">
        <v>244</v>
      </c>
      <c r="E5" s="52">
        <v>762</v>
      </c>
      <c r="F5" s="52">
        <v>1121</v>
      </c>
      <c r="G5" s="52">
        <v>1095</v>
      </c>
      <c r="H5" s="52">
        <v>910</v>
      </c>
      <c r="I5" s="52">
        <v>944</v>
      </c>
      <c r="J5" s="52">
        <v>862</v>
      </c>
      <c r="K5" s="52">
        <v>484</v>
      </c>
      <c r="L5" s="52">
        <v>386</v>
      </c>
      <c r="M5" s="52">
        <v>171</v>
      </c>
      <c r="N5" s="52">
        <v>368</v>
      </c>
      <c r="O5" s="53">
        <v>7574</v>
      </c>
      <c r="P5" s="51"/>
      <c r="S5" s="101"/>
    </row>
    <row r="6" spans="2:19" s="9" customFormat="1">
      <c r="B6" s="52">
        <v>2020</v>
      </c>
      <c r="C6" s="179">
        <v>649</v>
      </c>
      <c r="D6" s="179">
        <v>863</v>
      </c>
      <c r="E6" s="179">
        <v>807</v>
      </c>
      <c r="F6" s="179">
        <v>811</v>
      </c>
      <c r="G6" s="179">
        <v>1953</v>
      </c>
      <c r="H6" s="179">
        <v>2303</v>
      </c>
      <c r="I6" s="179">
        <v>2338</v>
      </c>
      <c r="J6" s="179">
        <v>1964</v>
      </c>
      <c r="K6" s="179">
        <v>1552</v>
      </c>
      <c r="L6" s="179">
        <v>952</v>
      </c>
      <c r="M6" s="179">
        <v>1104</v>
      </c>
      <c r="N6" s="179">
        <v>3044</v>
      </c>
      <c r="O6" s="177">
        <v>19171</v>
      </c>
      <c r="P6" s="54"/>
      <c r="S6" s="101"/>
    </row>
    <row r="7" spans="2:19" s="9" customFormat="1">
      <c r="B7" s="52">
        <v>2021</v>
      </c>
      <c r="C7" s="179">
        <v>301</v>
      </c>
      <c r="D7" s="179">
        <v>401</v>
      </c>
      <c r="E7" s="179">
        <v>902</v>
      </c>
      <c r="F7" s="179">
        <v>1140</v>
      </c>
      <c r="G7" s="179">
        <v>1457</v>
      </c>
      <c r="H7" s="179">
        <v>1691</v>
      </c>
      <c r="I7" s="179">
        <v>1693</v>
      </c>
      <c r="J7" s="179">
        <v>1475</v>
      </c>
      <c r="K7" s="179">
        <v>1097</v>
      </c>
      <c r="L7" s="179">
        <v>849</v>
      </c>
      <c r="M7" s="179">
        <v>671</v>
      </c>
      <c r="N7" s="179">
        <v>1033</v>
      </c>
      <c r="O7" s="177">
        <v>18340</v>
      </c>
      <c r="P7" s="54"/>
      <c r="S7" s="101"/>
    </row>
    <row r="8" spans="2:19" s="9" customFormat="1">
      <c r="B8" s="52">
        <v>2022</v>
      </c>
      <c r="C8" s="179">
        <v>355</v>
      </c>
      <c r="D8" s="179">
        <v>496</v>
      </c>
      <c r="E8" s="179">
        <v>1041</v>
      </c>
      <c r="F8" s="179">
        <v>1207</v>
      </c>
      <c r="G8" s="179">
        <v>1469</v>
      </c>
      <c r="H8" s="179">
        <v>1513</v>
      </c>
      <c r="I8" s="179">
        <v>1390</v>
      </c>
      <c r="J8" s="179">
        <v>1276</v>
      </c>
      <c r="K8" s="179">
        <v>965</v>
      </c>
      <c r="L8" s="179">
        <v>697</v>
      </c>
      <c r="M8" s="179">
        <v>562</v>
      </c>
      <c r="N8" s="179">
        <v>443</v>
      </c>
      <c r="O8" s="177">
        <v>11414</v>
      </c>
      <c r="P8" s="54"/>
      <c r="S8" s="101"/>
    </row>
    <row r="9" spans="2:19" s="9" customFormat="1">
      <c r="B9" s="52">
        <v>2023</v>
      </c>
      <c r="C9" s="179">
        <v>440</v>
      </c>
      <c r="D9" s="179">
        <v>501</v>
      </c>
      <c r="E9" s="179">
        <v>912</v>
      </c>
      <c r="F9" s="179">
        <v>1115</v>
      </c>
      <c r="G9" s="179">
        <v>1291</v>
      </c>
      <c r="H9" s="179">
        <v>1359</v>
      </c>
      <c r="I9" s="179">
        <v>1269</v>
      </c>
      <c r="J9" s="179">
        <v>1244</v>
      </c>
      <c r="K9" s="179">
        <v>1153</v>
      </c>
      <c r="L9" s="179">
        <v>813</v>
      </c>
      <c r="M9" s="179">
        <v>482</v>
      </c>
      <c r="N9" s="179">
        <v>282</v>
      </c>
      <c r="O9" s="177">
        <v>10861</v>
      </c>
      <c r="P9" s="54"/>
      <c r="S9" s="101"/>
    </row>
    <row r="10" spans="2:19" s="9" customFormat="1">
      <c r="B10" s="52">
        <v>2024</v>
      </c>
      <c r="C10" s="179">
        <v>381</v>
      </c>
      <c r="D10" s="179">
        <v>660</v>
      </c>
      <c r="E10" s="179">
        <v>1134</v>
      </c>
      <c r="F10" s="179">
        <v>1545</v>
      </c>
      <c r="G10" s="179">
        <v>1609</v>
      </c>
      <c r="H10" s="179">
        <v>1648</v>
      </c>
      <c r="I10" s="179">
        <v>1808</v>
      </c>
      <c r="J10" s="179">
        <v>1593</v>
      </c>
      <c r="K10" s="179">
        <v>1244</v>
      </c>
      <c r="L10" s="179">
        <v>1010</v>
      </c>
      <c r="M10" s="179">
        <v>569</v>
      </c>
      <c r="N10" s="179">
        <v>541</v>
      </c>
      <c r="O10" s="177">
        <v>13742</v>
      </c>
      <c r="P10" s="54"/>
      <c r="S10" s="101"/>
    </row>
    <row r="11" spans="2:19">
      <c r="B11" s="102">
        <v>2025</v>
      </c>
      <c r="C11" s="178">
        <v>553</v>
      </c>
      <c r="D11" s="178">
        <v>586</v>
      </c>
      <c r="E11" s="178">
        <v>1274</v>
      </c>
      <c r="F11" s="178">
        <v>1725</v>
      </c>
      <c r="G11" s="178"/>
      <c r="H11" s="102"/>
      <c r="I11" s="178"/>
      <c r="J11" s="178"/>
      <c r="K11" s="178"/>
      <c r="L11" s="178"/>
      <c r="M11" s="178"/>
      <c r="N11" s="178"/>
      <c r="O11" s="178">
        <v>4138</v>
      </c>
      <c r="P11" s="8"/>
    </row>
    <row r="12" spans="2:19">
      <c r="B12" s="55" t="s">
        <v>121</v>
      </c>
      <c r="C12" s="103">
        <v>0.45144356955380571</v>
      </c>
      <c r="D12" s="103">
        <v>-0.11212121212121207</v>
      </c>
      <c r="E12" s="103">
        <v>0.12345679012345689</v>
      </c>
      <c r="F12" s="103">
        <v>0.11650485436893199</v>
      </c>
      <c r="G12" s="103"/>
      <c r="H12" s="103"/>
      <c r="I12" s="103"/>
      <c r="J12" s="103"/>
      <c r="K12" s="103"/>
      <c r="L12" s="103"/>
      <c r="M12" s="103"/>
      <c r="N12" s="103"/>
      <c r="O12" s="104">
        <v>0.11236559139784941</v>
      </c>
    </row>
    <row r="13" spans="2:19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105"/>
    </row>
    <row r="14" spans="2:19" ht="24" customHeight="1">
      <c r="B14" s="220" t="s">
        <v>5</v>
      </c>
      <c r="C14" s="236" t="str">
        <f>'R_MC NEW 2025vs2024'!C14:D14</f>
        <v>APRIL</v>
      </c>
      <c r="D14" s="236"/>
      <c r="E14" s="237" t="s">
        <v>30</v>
      </c>
      <c r="F14" s="238" t="str">
        <f>'R_PTW 2025vs2024'!F9:G9</f>
        <v>JANUARY-APRIL</v>
      </c>
      <c r="G14" s="238"/>
      <c r="H14" s="237" t="s">
        <v>30</v>
      </c>
      <c r="I14" s="8"/>
      <c r="J14" s="8"/>
      <c r="K14" s="8"/>
      <c r="L14" s="8"/>
      <c r="M14" s="8"/>
      <c r="N14" s="8"/>
      <c r="O14" s="105"/>
    </row>
    <row r="15" spans="2:19" ht="21" customHeight="1">
      <c r="B15" s="220"/>
      <c r="C15" s="60">
        <f>'R_MC NEW 2025vs2024'!C15</f>
        <v>2025</v>
      </c>
      <c r="D15" s="60">
        <f>'R_MC NEW 2025vs2024'!D15</f>
        <v>2024</v>
      </c>
      <c r="E15" s="237"/>
      <c r="F15" s="60">
        <f>'R_MC NEW 2025vs2024'!F15</f>
        <v>2025</v>
      </c>
      <c r="G15" s="60">
        <f>'R_MC NEW 2025vs2024'!G15</f>
        <v>2024</v>
      </c>
      <c r="H15" s="237"/>
      <c r="I15" s="8"/>
      <c r="J15" s="8"/>
      <c r="K15" s="8"/>
      <c r="L15" s="8"/>
      <c r="M15" s="8"/>
      <c r="N15" s="8"/>
      <c r="O15" s="105"/>
    </row>
    <row r="16" spans="2:19" ht="19.5" customHeight="1">
      <c r="B16" s="106" t="s">
        <v>35</v>
      </c>
      <c r="C16" s="62">
        <v>1725</v>
      </c>
      <c r="D16" s="62">
        <v>1545</v>
      </c>
      <c r="E16" s="63">
        <v>0.11650485436893199</v>
      </c>
      <c r="F16" s="62">
        <v>4138</v>
      </c>
      <c r="G16" s="61">
        <v>3720</v>
      </c>
      <c r="H16" s="63">
        <v>0.11236559139784941</v>
      </c>
      <c r="I16" s="8"/>
      <c r="J16" s="8"/>
      <c r="K16" s="8"/>
      <c r="L16" s="8"/>
      <c r="M16" s="8"/>
      <c r="N16" s="8"/>
      <c r="O16" s="105"/>
    </row>
    <row r="42" spans="2:15">
      <c r="B42" s="235" t="s">
        <v>66</v>
      </c>
      <c r="C42" s="235"/>
      <c r="D42" s="235"/>
      <c r="E42" s="235"/>
      <c r="F42" s="235"/>
      <c r="G42" s="235"/>
      <c r="H42" s="235"/>
    </row>
    <row r="43" spans="2:15">
      <c r="B43" s="2"/>
    </row>
    <row r="46" spans="2:15" hidden="1"/>
    <row r="47" spans="2:15" hidden="1">
      <c r="B47" t="s">
        <v>31</v>
      </c>
      <c r="C47">
        <v>139</v>
      </c>
      <c r="D47">
        <v>336</v>
      </c>
      <c r="E47">
        <v>503</v>
      </c>
      <c r="F47">
        <v>621</v>
      </c>
      <c r="G47">
        <v>785</v>
      </c>
      <c r="H47">
        <v>608</v>
      </c>
      <c r="I47">
        <v>455</v>
      </c>
      <c r="J47">
        <v>385</v>
      </c>
      <c r="K47">
        <v>308</v>
      </c>
      <c r="L47">
        <v>327</v>
      </c>
      <c r="M47">
        <v>270</v>
      </c>
      <c r="N47">
        <v>399</v>
      </c>
      <c r="O47">
        <v>5136</v>
      </c>
    </row>
    <row r="48" spans="2:15" hidden="1">
      <c r="C48" s="8">
        <v>0.53667953667953672</v>
      </c>
      <c r="D48" s="8">
        <v>0.57240204429301533</v>
      </c>
      <c r="E48" s="8">
        <v>0.50808080808080813</v>
      </c>
      <c r="F48" s="8">
        <v>0.38286066584463624</v>
      </c>
      <c r="G48" s="8">
        <v>0.53184281842818426</v>
      </c>
      <c r="H48" s="8">
        <v>0.39175257731958762</v>
      </c>
      <c r="I48" s="8">
        <v>0.33357771260997066</v>
      </c>
      <c r="J48" s="8">
        <v>0.40526315789473683</v>
      </c>
      <c r="K48" s="8">
        <v>0.44</v>
      </c>
      <c r="L48" s="8">
        <v>0.61350844277673544</v>
      </c>
      <c r="M48" s="8">
        <v>0.81818181818181823</v>
      </c>
      <c r="N48" s="8">
        <v>1.1981981981981982</v>
      </c>
      <c r="O48" s="8">
        <v>0.48017950635751683</v>
      </c>
    </row>
    <row r="49" spans="2:16" hidden="1">
      <c r="B49" t="s">
        <v>32</v>
      </c>
      <c r="C49" s="107">
        <v>316</v>
      </c>
      <c r="D49" s="108">
        <v>531</v>
      </c>
      <c r="E49" s="108">
        <v>826</v>
      </c>
      <c r="F49" s="108">
        <v>728</v>
      </c>
      <c r="G49" s="108">
        <v>677</v>
      </c>
      <c r="H49" s="108">
        <v>632</v>
      </c>
      <c r="I49" s="108">
        <v>583</v>
      </c>
      <c r="J49" s="108">
        <v>390</v>
      </c>
      <c r="K49" s="108">
        <v>402</v>
      </c>
      <c r="L49" s="109">
        <v>205</v>
      </c>
      <c r="M49" s="110">
        <v>225</v>
      </c>
      <c r="N49">
        <v>241</v>
      </c>
      <c r="O49">
        <v>5756</v>
      </c>
      <c r="P49">
        <v>2401</v>
      </c>
    </row>
    <row r="50" spans="2:16" hidden="1">
      <c r="C50" s="8">
        <v>2.1351351351351351</v>
      </c>
      <c r="D50" s="8">
        <v>2.0661478599221792</v>
      </c>
      <c r="E50" s="8">
        <v>0.7428057553956835</v>
      </c>
      <c r="F50" s="8">
        <v>0.4925575101488498</v>
      </c>
      <c r="G50" s="8">
        <v>0.55628594905505346</v>
      </c>
      <c r="H50" s="8">
        <v>0.51930977814297452</v>
      </c>
      <c r="I50" s="8">
        <v>0.52333931777378817</v>
      </c>
      <c r="J50" s="8">
        <v>0.48088779284833538</v>
      </c>
      <c r="K50" s="8">
        <v>0.73897058823529416</v>
      </c>
      <c r="L50" s="8">
        <v>0.66129032258064513</v>
      </c>
      <c r="M50" s="8">
        <v>0.8035714285714286</v>
      </c>
      <c r="N50" s="8">
        <v>1.0711111111111111</v>
      </c>
      <c r="O50" s="8">
        <v>0.6606220589923103</v>
      </c>
      <c r="P50" s="111" t="e">
        <v>#DIV/0!</v>
      </c>
    </row>
    <row r="51" spans="2:16" hidden="1">
      <c r="B51" t="s">
        <v>32</v>
      </c>
      <c r="C51">
        <v>171</v>
      </c>
      <c r="D51">
        <v>277</v>
      </c>
      <c r="E51">
        <v>688</v>
      </c>
      <c r="F51">
        <v>849</v>
      </c>
      <c r="O51">
        <v>1985</v>
      </c>
    </row>
    <row r="52" spans="2:16" ht="12.75" hidden="1" customHeight="1">
      <c r="C52">
        <v>0.70954356846473032</v>
      </c>
      <c r="D52">
        <v>0.9264214046822743</v>
      </c>
      <c r="E52">
        <v>0.71443406022845279</v>
      </c>
      <c r="F52">
        <v>0.57326130992572588</v>
      </c>
      <c r="G52">
        <v>0</v>
      </c>
      <c r="H52">
        <v>0</v>
      </c>
      <c r="I52" t="e">
        <v>#DIV/0!</v>
      </c>
      <c r="J52" t="e">
        <v>#DIV/0!</v>
      </c>
      <c r="K52" t="e">
        <v>#DIV/0!</v>
      </c>
      <c r="L52" t="e">
        <v>#DIV/0!</v>
      </c>
      <c r="M52" t="e">
        <v>#DIV/0!</v>
      </c>
      <c r="N52" t="e">
        <v>#DIV/0!</v>
      </c>
      <c r="O52">
        <v>0.35541629364368843</v>
      </c>
    </row>
    <row r="53" spans="2:16" ht="12.75" hidden="1" customHeight="1"/>
  </sheetData>
  <mergeCells count="7">
    <mergeCell ref="B42:H42"/>
    <mergeCell ref="B2:O2"/>
    <mergeCell ref="B14:B15"/>
    <mergeCell ref="C14:D14"/>
    <mergeCell ref="E14:E15"/>
    <mergeCell ref="F14:G14"/>
    <mergeCell ref="H14:H15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L114"/>
  <sheetViews>
    <sheetView showGridLines="0" zoomScale="90" zoomScaleNormal="90" workbookViewId="0"/>
  </sheetViews>
  <sheetFormatPr defaultColWidth="9.109375" defaultRowHeight="13.2"/>
  <cols>
    <col min="1" max="1" width="2" style="5" customWidth="1"/>
    <col min="2" max="2" width="8.109375" style="5" bestFit="1" customWidth="1"/>
    <col min="3" max="3" width="17.33203125" style="5" bestFit="1" customWidth="1"/>
    <col min="4" max="5" width="10.44140625" style="5" customWidth="1"/>
    <col min="6" max="7" width="9.109375" style="5"/>
    <col min="8" max="8" width="11.44140625" style="5" customWidth="1"/>
    <col min="9" max="9" width="11" style="5" customWidth="1"/>
    <col min="10" max="16384" width="9.109375" style="5"/>
  </cols>
  <sheetData>
    <row r="1" spans="2:12">
      <c r="B1" s="241"/>
      <c r="C1" s="241"/>
      <c r="D1" s="241"/>
      <c r="E1" s="241"/>
      <c r="F1" s="241"/>
      <c r="G1" s="241"/>
      <c r="H1" s="241"/>
      <c r="I1" s="112"/>
      <c r="J1" s="112"/>
      <c r="K1" s="112"/>
      <c r="L1" s="112"/>
    </row>
    <row r="2" spans="2:12" ht="13.8">
      <c r="B2" s="225" t="s">
        <v>125</v>
      </c>
      <c r="C2" s="225"/>
      <c r="D2" s="225"/>
      <c r="E2" s="225"/>
      <c r="F2" s="225"/>
      <c r="G2" s="225"/>
      <c r="H2" s="225"/>
      <c r="I2" s="242"/>
      <c r="J2" s="242"/>
      <c r="K2" s="242"/>
      <c r="L2" s="242"/>
    </row>
    <row r="3" spans="2:12" ht="24" customHeight="1">
      <c r="B3" s="226" t="s">
        <v>49</v>
      </c>
      <c r="C3" s="227" t="s">
        <v>50</v>
      </c>
      <c r="D3" s="227" t="str">
        <f>'R_MC 2025 rankings'!D3:H3</f>
        <v>January-April</v>
      </c>
      <c r="E3" s="227"/>
      <c r="F3" s="227"/>
      <c r="G3" s="227"/>
      <c r="H3" s="227"/>
      <c r="I3" s="113"/>
      <c r="J3" s="114"/>
      <c r="K3" s="114"/>
      <c r="L3" s="114"/>
    </row>
    <row r="4" spans="2:12">
      <c r="B4" s="226"/>
      <c r="C4" s="227"/>
      <c r="D4" s="73">
        <v>2025</v>
      </c>
      <c r="E4" s="73" t="s">
        <v>52</v>
      </c>
      <c r="F4" s="73">
        <v>2024</v>
      </c>
      <c r="G4" s="73" t="s">
        <v>52</v>
      </c>
      <c r="H4" s="73" t="s">
        <v>53</v>
      </c>
      <c r="J4" s="6"/>
      <c r="K4" s="6"/>
      <c r="L4" s="6"/>
    </row>
    <row r="5" spans="2:12">
      <c r="B5" s="159">
        <v>1</v>
      </c>
      <c r="C5" s="160" t="s">
        <v>26</v>
      </c>
      <c r="D5" s="161">
        <v>965</v>
      </c>
      <c r="E5" s="72">
        <v>0.23320444659255679</v>
      </c>
      <c r="F5" s="161">
        <v>876</v>
      </c>
      <c r="G5" s="72">
        <v>0.23548387096774193</v>
      </c>
      <c r="H5" s="115">
        <v>0.10159817351598166</v>
      </c>
      <c r="J5" s="6"/>
      <c r="K5" s="6"/>
      <c r="L5" s="6"/>
    </row>
    <row r="6" spans="2:12">
      <c r="B6" s="162">
        <v>2</v>
      </c>
      <c r="C6" s="163" t="s">
        <v>41</v>
      </c>
      <c r="D6" s="164">
        <v>673</v>
      </c>
      <c r="E6" s="74">
        <v>0.16263895601739972</v>
      </c>
      <c r="F6" s="164">
        <v>447</v>
      </c>
      <c r="G6" s="74">
        <v>0.12016129032258065</v>
      </c>
      <c r="H6" s="116">
        <v>0.50559284116331105</v>
      </c>
      <c r="J6" s="6"/>
      <c r="K6" s="6"/>
      <c r="L6" s="6"/>
    </row>
    <row r="7" spans="2:12">
      <c r="B7" s="159">
        <v>3</v>
      </c>
      <c r="C7" s="160" t="s">
        <v>108</v>
      </c>
      <c r="D7" s="161">
        <v>496</v>
      </c>
      <c r="E7" s="72">
        <v>0.11986466892218463</v>
      </c>
      <c r="F7" s="161">
        <v>40</v>
      </c>
      <c r="G7" s="72">
        <v>1.0752688172043012E-2</v>
      </c>
      <c r="H7" s="115">
        <v>11.4</v>
      </c>
      <c r="J7" s="6"/>
      <c r="K7" s="6"/>
      <c r="L7" s="6"/>
    </row>
    <row r="8" spans="2:12">
      <c r="B8" s="162">
        <v>4</v>
      </c>
      <c r="C8" s="163" t="s">
        <v>74</v>
      </c>
      <c r="D8" s="164">
        <v>326</v>
      </c>
      <c r="E8" s="74">
        <v>7.8782020299661679E-2</v>
      </c>
      <c r="F8" s="164">
        <v>368</v>
      </c>
      <c r="G8" s="74">
        <v>9.8924731182795697E-2</v>
      </c>
      <c r="H8" s="116">
        <v>-0.11413043478260865</v>
      </c>
      <c r="J8" s="6"/>
      <c r="K8" s="6"/>
      <c r="L8" s="6"/>
    </row>
    <row r="9" spans="2:12">
      <c r="B9" s="159">
        <v>5</v>
      </c>
      <c r="C9" s="160" t="s">
        <v>64</v>
      </c>
      <c r="D9" s="161">
        <v>229</v>
      </c>
      <c r="E9" s="72">
        <v>5.5340744320927983E-2</v>
      </c>
      <c r="F9" s="161">
        <v>287</v>
      </c>
      <c r="G9" s="72">
        <v>7.71505376344086E-2</v>
      </c>
      <c r="H9" s="115">
        <v>-0.20209059233449478</v>
      </c>
      <c r="J9" s="6"/>
      <c r="K9" s="6"/>
      <c r="L9" s="6"/>
    </row>
    <row r="10" spans="2:12">
      <c r="B10" s="162">
        <v>6</v>
      </c>
      <c r="C10" s="163" t="s">
        <v>86</v>
      </c>
      <c r="D10" s="164">
        <v>211</v>
      </c>
      <c r="E10" s="74">
        <v>5.0990816819719668E-2</v>
      </c>
      <c r="F10" s="164">
        <v>136</v>
      </c>
      <c r="G10" s="74">
        <v>3.6559139784946237E-2</v>
      </c>
      <c r="H10" s="116">
        <v>0.55147058823529416</v>
      </c>
      <c r="J10" s="6"/>
      <c r="K10" s="6"/>
      <c r="L10" s="6"/>
    </row>
    <row r="11" spans="2:12">
      <c r="B11" s="159">
        <v>7</v>
      </c>
      <c r="C11" s="160" t="s">
        <v>109</v>
      </c>
      <c r="D11" s="161">
        <v>129</v>
      </c>
      <c r="E11" s="72">
        <v>3.1174480425326244E-2</v>
      </c>
      <c r="F11" s="161">
        <v>80</v>
      </c>
      <c r="G11" s="72">
        <v>2.1505376344086023E-2</v>
      </c>
      <c r="H11" s="115">
        <v>0.61250000000000004</v>
      </c>
      <c r="J11" s="6"/>
      <c r="K11" s="6"/>
      <c r="L11" s="6"/>
    </row>
    <row r="12" spans="2:12">
      <c r="B12" s="162">
        <v>8</v>
      </c>
      <c r="C12" s="163" t="s">
        <v>156</v>
      </c>
      <c r="D12" s="164">
        <v>91</v>
      </c>
      <c r="E12" s="74">
        <v>2.1991300144997582E-2</v>
      </c>
      <c r="F12" s="164">
        <v>63</v>
      </c>
      <c r="G12" s="74">
        <v>1.6935483870967744E-2</v>
      </c>
      <c r="H12" s="116">
        <v>0.44444444444444442</v>
      </c>
      <c r="J12" s="6"/>
      <c r="K12" s="6"/>
      <c r="L12" s="6"/>
    </row>
    <row r="13" spans="2:12">
      <c r="B13" s="159">
        <v>9</v>
      </c>
      <c r="C13" s="160" t="s">
        <v>72</v>
      </c>
      <c r="D13" s="161">
        <v>81</v>
      </c>
      <c r="E13" s="72">
        <v>1.9574673755437408E-2</v>
      </c>
      <c r="F13" s="161">
        <v>239</v>
      </c>
      <c r="G13" s="72">
        <v>6.4247311827956996E-2</v>
      </c>
      <c r="H13" s="115">
        <v>-0.66108786610878667</v>
      </c>
      <c r="J13" s="6"/>
      <c r="K13" s="6"/>
      <c r="L13" s="6"/>
    </row>
    <row r="14" spans="2:12">
      <c r="B14" s="162"/>
      <c r="C14" s="163" t="s">
        <v>150</v>
      </c>
      <c r="D14" s="164">
        <v>81</v>
      </c>
      <c r="E14" s="74">
        <v>1.9574673755437408E-2</v>
      </c>
      <c r="F14" s="164">
        <v>61</v>
      </c>
      <c r="G14" s="74">
        <v>1.6397849462365593E-2</v>
      </c>
      <c r="H14" s="116">
        <v>0.32786885245901631</v>
      </c>
      <c r="J14" s="6"/>
      <c r="K14" s="6"/>
      <c r="L14" s="6"/>
    </row>
    <row r="15" spans="2:12">
      <c r="B15" s="232" t="s">
        <v>83</v>
      </c>
      <c r="C15" s="232"/>
      <c r="D15" s="89">
        <v>3282</v>
      </c>
      <c r="E15" s="90">
        <v>0.79313678105364904</v>
      </c>
      <c r="F15" s="89">
        <v>2597</v>
      </c>
      <c r="G15" s="90">
        <v>0.69811827956989247</v>
      </c>
      <c r="H15" s="91">
        <v>0.2637658837119754</v>
      </c>
    </row>
    <row r="16" spans="2:12">
      <c r="B16" s="232" t="s">
        <v>82</v>
      </c>
      <c r="C16" s="232"/>
      <c r="D16" s="89">
        <v>856</v>
      </c>
      <c r="E16" s="90">
        <v>0.2068632189463509</v>
      </c>
      <c r="F16" s="89">
        <v>1123</v>
      </c>
      <c r="G16" s="90">
        <v>0.30188172043010753</v>
      </c>
      <c r="H16" s="91">
        <v>-0.23775601068566343</v>
      </c>
      <c r="I16" s="117"/>
    </row>
    <row r="17" spans="2:8">
      <c r="B17" s="233" t="s">
        <v>4</v>
      </c>
      <c r="C17" s="233"/>
      <c r="D17" s="165">
        <v>4138</v>
      </c>
      <c r="E17" s="92">
        <v>0.99999999999999878</v>
      </c>
      <c r="F17" s="165">
        <v>3720</v>
      </c>
      <c r="G17" s="92">
        <v>0.99999999999999933</v>
      </c>
      <c r="H17" s="166">
        <v>0.11236559139784941</v>
      </c>
    </row>
    <row r="18" spans="2:8" ht="12.75" customHeight="1">
      <c r="B18" s="239" t="s">
        <v>66</v>
      </c>
      <c r="C18" s="239"/>
      <c r="D18" s="239"/>
      <c r="E18" s="239"/>
      <c r="F18" s="239"/>
      <c r="G18" s="239"/>
      <c r="H18" s="239"/>
    </row>
    <row r="19" spans="2:8">
      <c r="B19" s="240" t="s">
        <v>39</v>
      </c>
      <c r="C19" s="240"/>
      <c r="D19" s="240"/>
      <c r="E19" s="240"/>
      <c r="F19" s="240"/>
      <c r="G19" s="240"/>
      <c r="H19" s="240"/>
    </row>
    <row r="20" spans="2:8">
      <c r="B20" s="240"/>
      <c r="C20" s="240"/>
      <c r="D20" s="240"/>
      <c r="E20" s="240"/>
      <c r="F20" s="240"/>
      <c r="G20" s="240"/>
      <c r="H20" s="240"/>
    </row>
    <row r="22" spans="2:8">
      <c r="C22" s="118"/>
    </row>
    <row r="26" spans="2:8">
      <c r="C26" s="118"/>
    </row>
    <row r="28" spans="2:8">
      <c r="C28" s="118"/>
    </row>
    <row r="33" spans="3:3">
      <c r="C33" s="118"/>
    </row>
    <row r="39" spans="3:3">
      <c r="C39" s="118"/>
    </row>
    <row r="43" spans="3:3">
      <c r="C43" s="118"/>
    </row>
    <row r="47" spans="3:3">
      <c r="C47" s="118"/>
    </row>
    <row r="52" spans="3:3">
      <c r="C52" s="118"/>
    </row>
    <row r="58" spans="3:3">
      <c r="C58" s="118"/>
    </row>
    <row r="71" spans="3:3">
      <c r="C71" s="118"/>
    </row>
    <row r="95" spans="3:3">
      <c r="C95" s="118"/>
    </row>
    <row r="107" spans="3:3">
      <c r="C107" s="118"/>
    </row>
    <row r="110" spans="3:3">
      <c r="C110" s="118"/>
    </row>
    <row r="111" spans="3:3">
      <c r="C111" s="118"/>
    </row>
    <row r="114" spans="3:3">
      <c r="C114" s="118"/>
    </row>
  </sheetData>
  <mergeCells count="11">
    <mergeCell ref="I2:L2"/>
    <mergeCell ref="B3:B4"/>
    <mergeCell ref="C3:C4"/>
    <mergeCell ref="D3:H3"/>
    <mergeCell ref="B15:C15"/>
    <mergeCell ref="B16:C16"/>
    <mergeCell ref="B17:C17"/>
    <mergeCell ref="B18:H18"/>
    <mergeCell ref="B19:H20"/>
    <mergeCell ref="B1:H1"/>
    <mergeCell ref="B2:H2"/>
  </mergeCells>
  <conditionalFormatting sqref="D5:G14">
    <cfRule type="cellIs" dxfId="1" priority="3" operator="equal">
      <formula>0</formula>
    </cfRule>
  </conditionalFormatting>
  <conditionalFormatting sqref="H1:H1048576">
    <cfRule type="cellIs" dxfId="0" priority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11">
    <pageSetUpPr fitToPage="1"/>
  </sheetPr>
  <dimension ref="B1:AI46"/>
  <sheetViews>
    <sheetView showGridLines="0" zoomScaleNormal="100" workbookViewId="0">
      <selection activeCell="N2" sqref="N2"/>
    </sheetView>
  </sheetViews>
  <sheetFormatPr defaultRowHeight="13.2"/>
  <cols>
    <col min="1" max="1" width="2" customWidth="1"/>
    <col min="2" max="2" width="28.5546875" customWidth="1"/>
    <col min="3" max="14" width="11.33203125" bestFit="1" customWidth="1"/>
    <col min="15" max="15" width="10.33203125" customWidth="1"/>
    <col min="21" max="21" width="20.109375" customWidth="1"/>
    <col min="22" max="23" width="12.109375" bestFit="1" customWidth="1"/>
    <col min="24" max="33" width="12" bestFit="1" customWidth="1"/>
    <col min="34" max="34" width="13.6640625" bestFit="1" customWidth="1"/>
  </cols>
  <sheetData>
    <row r="1" spans="2:35" ht="31.5" customHeight="1">
      <c r="B1" s="209" t="s">
        <v>124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2" spans="2:35" ht="15.75" customHeight="1">
      <c r="B2" s="119" t="s">
        <v>5</v>
      </c>
      <c r="C2" s="100" t="s">
        <v>6</v>
      </c>
      <c r="D2" s="100" t="s">
        <v>7</v>
      </c>
      <c r="E2" s="99" t="s">
        <v>1</v>
      </c>
      <c r="F2" s="99" t="s">
        <v>8</v>
      </c>
      <c r="G2" s="99" t="s">
        <v>9</v>
      </c>
      <c r="H2" s="99" t="s">
        <v>10</v>
      </c>
      <c r="I2" s="99" t="s">
        <v>11</v>
      </c>
      <c r="J2" s="99" t="s">
        <v>12</v>
      </c>
      <c r="K2" s="99" t="s">
        <v>13</v>
      </c>
      <c r="L2" s="99" t="s">
        <v>14</v>
      </c>
      <c r="M2" s="99" t="s">
        <v>15</v>
      </c>
      <c r="N2" s="99" t="s">
        <v>16</v>
      </c>
      <c r="O2" s="99" t="s">
        <v>4</v>
      </c>
    </row>
    <row r="3" spans="2:35" ht="15.75" customHeight="1">
      <c r="B3" s="106" t="s">
        <v>3</v>
      </c>
      <c r="C3" s="177">
        <v>5209</v>
      </c>
      <c r="D3" s="177">
        <v>6125</v>
      </c>
      <c r="E3" s="177">
        <v>9958</v>
      </c>
      <c r="F3" s="177">
        <v>11370</v>
      </c>
      <c r="G3" s="177"/>
      <c r="H3" s="53"/>
      <c r="I3" s="177"/>
      <c r="J3" s="177"/>
      <c r="K3" s="177"/>
      <c r="L3" s="177"/>
      <c r="M3" s="177"/>
      <c r="N3" s="177"/>
      <c r="O3" s="177">
        <v>32662</v>
      </c>
      <c r="P3" s="8">
        <v>0.89411442649876816</v>
      </c>
    </row>
    <row r="4" spans="2:35" ht="15.75" customHeight="1">
      <c r="B4" s="106" t="s">
        <v>2</v>
      </c>
      <c r="C4" s="177">
        <v>687</v>
      </c>
      <c r="D4" s="177">
        <v>722</v>
      </c>
      <c r="E4" s="177">
        <v>1144</v>
      </c>
      <c r="F4" s="177">
        <v>1315</v>
      </c>
      <c r="G4" s="177"/>
      <c r="H4" s="53"/>
      <c r="I4" s="177"/>
      <c r="J4" s="177"/>
      <c r="K4" s="177"/>
      <c r="L4" s="177"/>
      <c r="M4" s="177"/>
      <c r="N4" s="177"/>
      <c r="O4" s="177">
        <v>3868</v>
      </c>
      <c r="P4" s="8">
        <v>0.10588557350123186</v>
      </c>
    </row>
    <row r="5" spans="2:35">
      <c r="B5" s="120" t="s">
        <v>93</v>
      </c>
      <c r="C5" s="178">
        <v>5896</v>
      </c>
      <c r="D5" s="178">
        <v>6847</v>
      </c>
      <c r="E5" s="178">
        <v>11102</v>
      </c>
      <c r="F5" s="178">
        <v>12685</v>
      </c>
      <c r="G5" s="178"/>
      <c r="H5" s="102"/>
      <c r="I5" s="178"/>
      <c r="J5" s="178"/>
      <c r="K5" s="178"/>
      <c r="L5" s="178"/>
      <c r="M5" s="178"/>
      <c r="N5" s="178"/>
      <c r="O5" s="178">
        <v>36530</v>
      </c>
      <c r="P5" s="8">
        <v>1</v>
      </c>
    </row>
    <row r="6" spans="2:35" ht="15.75" customHeight="1">
      <c r="B6" s="121" t="s">
        <v>94</v>
      </c>
      <c r="C6" s="122">
        <v>0.27096356973485669</v>
      </c>
      <c r="D6" s="122">
        <v>0.16129579375848024</v>
      </c>
      <c r="E6" s="122">
        <v>0.62144004673579678</v>
      </c>
      <c r="F6" s="122">
        <v>0.14258692127544581</v>
      </c>
      <c r="G6" s="122"/>
      <c r="H6" s="122"/>
      <c r="I6" s="122"/>
      <c r="J6" s="122"/>
      <c r="K6" s="122"/>
      <c r="L6" s="122"/>
      <c r="M6" s="122"/>
      <c r="N6" s="122"/>
      <c r="O6" s="123"/>
      <c r="U6" s="40"/>
      <c r="V6" s="40"/>
      <c r="W6" s="40"/>
      <c r="X6" s="41"/>
      <c r="Y6" s="41"/>
      <c r="Z6" s="31"/>
      <c r="AH6" s="3"/>
    </row>
    <row r="7" spans="2:35" ht="15.75" customHeight="1">
      <c r="B7" s="121" t="s">
        <v>95</v>
      </c>
      <c r="C7" s="124">
        <v>0.22552483891082931</v>
      </c>
      <c r="D7" s="124">
        <v>-3.8747718657868857E-2</v>
      </c>
      <c r="E7" s="124">
        <v>0.14927536231884053</v>
      </c>
      <c r="F7" s="124">
        <v>5.2609741930130349E-2</v>
      </c>
      <c r="G7" s="124"/>
      <c r="H7" s="124"/>
      <c r="I7" s="124"/>
      <c r="J7" s="124"/>
      <c r="K7" s="124"/>
      <c r="L7" s="124"/>
      <c r="M7" s="124"/>
      <c r="N7" s="124"/>
      <c r="O7" s="124">
        <v>8.5748253826720244E-2</v>
      </c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5"/>
    </row>
    <row r="8" spans="2:35">
      <c r="B8" s="31"/>
      <c r="C8" s="26"/>
      <c r="D8" s="31"/>
      <c r="E8" s="31"/>
      <c r="F8" s="31"/>
      <c r="O8" s="3"/>
    </row>
    <row r="9" spans="2:35" ht="28.5" customHeight="1">
      <c r="B9" s="220" t="s">
        <v>5</v>
      </c>
      <c r="C9" s="236" t="str">
        <f>'R_MP NEW 2025vs2024'!C14:D14</f>
        <v>APRIL</v>
      </c>
      <c r="D9" s="236"/>
      <c r="E9" s="237" t="s">
        <v>30</v>
      </c>
      <c r="F9" s="238" t="str">
        <f>'R_PTW 2025vs2024'!F9:G9</f>
        <v>JANUARY-APRIL</v>
      </c>
      <c r="G9" s="238"/>
      <c r="H9" s="237" t="s">
        <v>30</v>
      </c>
      <c r="O9" s="3"/>
    </row>
    <row r="10" spans="2:35" ht="26.25" customHeight="1">
      <c r="B10" s="220"/>
      <c r="C10" s="60">
        <f>'R_MP NEW 2025vs2024'!C15</f>
        <v>2025</v>
      </c>
      <c r="D10" s="60">
        <f>'R_MP NEW 2025vs2024'!D15</f>
        <v>2024</v>
      </c>
      <c r="E10" s="237"/>
      <c r="F10" s="60">
        <f>'R_MP NEW 2025vs2024'!F15</f>
        <v>2025</v>
      </c>
      <c r="G10" s="60">
        <f>'R_MP NEW 2025vs2024'!G15</f>
        <v>2024</v>
      </c>
      <c r="H10" s="237"/>
      <c r="I10" s="4"/>
      <c r="O10" s="3"/>
    </row>
    <row r="11" spans="2:35" ht="18" customHeight="1">
      <c r="B11" s="106" t="s">
        <v>22</v>
      </c>
      <c r="C11" s="125">
        <v>11370</v>
      </c>
      <c r="D11" s="125">
        <v>10467</v>
      </c>
      <c r="E11" s="126">
        <v>8.6271137861851477E-2</v>
      </c>
      <c r="F11" s="125">
        <v>32662</v>
      </c>
      <c r="G11" s="106">
        <v>29227</v>
      </c>
      <c r="H11" s="126">
        <v>0.11752831286139531</v>
      </c>
      <c r="I11" s="4"/>
      <c r="O11" s="3"/>
      <c r="AI11" s="8"/>
    </row>
    <row r="12" spans="2:35" ht="18" customHeight="1">
      <c r="B12" s="106" t="s">
        <v>23</v>
      </c>
      <c r="C12" s="125">
        <v>1315</v>
      </c>
      <c r="D12" s="125">
        <v>1584</v>
      </c>
      <c r="E12" s="126">
        <v>-0.16982323232323238</v>
      </c>
      <c r="F12" s="125">
        <v>3868</v>
      </c>
      <c r="G12" s="106">
        <v>4418</v>
      </c>
      <c r="H12" s="126">
        <v>-0.12449071978270709</v>
      </c>
      <c r="O12" s="3"/>
      <c r="R12" s="9"/>
      <c r="AI12" s="8"/>
    </row>
    <row r="13" spans="2:35" ht="18" customHeight="1">
      <c r="B13" s="127" t="s">
        <v>4</v>
      </c>
      <c r="C13" s="127">
        <v>12685</v>
      </c>
      <c r="D13" s="127">
        <v>12051</v>
      </c>
      <c r="E13" s="128">
        <v>5.2609741930130349E-2</v>
      </c>
      <c r="F13" s="127">
        <v>36530</v>
      </c>
      <c r="G13" s="127">
        <v>33645</v>
      </c>
      <c r="H13" s="128">
        <v>8.5748253826720244E-2</v>
      </c>
      <c r="O13" s="3"/>
    </row>
    <row r="14" spans="2:35">
      <c r="B14" s="31"/>
      <c r="C14" s="26"/>
      <c r="D14" s="31"/>
      <c r="E14" s="31"/>
      <c r="F14" s="31"/>
      <c r="O14" s="3"/>
    </row>
    <row r="15" spans="2:35">
      <c r="B15" s="31"/>
      <c r="C15" s="26"/>
      <c r="D15" s="31"/>
      <c r="E15" s="31"/>
      <c r="F15" s="31"/>
      <c r="O15" s="3"/>
    </row>
    <row r="16" spans="2:35">
      <c r="B16" s="31"/>
      <c r="C16" s="26"/>
      <c r="D16" s="31"/>
      <c r="E16" s="31"/>
      <c r="F16" s="31"/>
    </row>
    <row r="19" spans="9:10">
      <c r="I19" s="3"/>
    </row>
    <row r="23" spans="9:10">
      <c r="J23" s="3"/>
    </row>
    <row r="36" spans="2:15">
      <c r="B36" s="2" t="s">
        <v>66</v>
      </c>
    </row>
    <row r="37" spans="2:15">
      <c r="B37" s="2" t="s">
        <v>39</v>
      </c>
    </row>
    <row r="42" spans="2:15">
      <c r="B42" s="209" t="s">
        <v>85</v>
      </c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</row>
    <row r="43" spans="2:15">
      <c r="B43" s="119" t="s">
        <v>5</v>
      </c>
      <c r="C43" s="100" t="s">
        <v>6</v>
      </c>
      <c r="D43" s="100" t="s">
        <v>7</v>
      </c>
      <c r="E43" s="99" t="s">
        <v>1</v>
      </c>
      <c r="F43" s="99" t="s">
        <v>8</v>
      </c>
      <c r="G43" s="99" t="s">
        <v>9</v>
      </c>
      <c r="H43" s="99" t="s">
        <v>10</v>
      </c>
      <c r="I43" s="99" t="s">
        <v>11</v>
      </c>
      <c r="J43" s="99" t="s">
        <v>12</v>
      </c>
      <c r="K43" s="99" t="s">
        <v>13</v>
      </c>
      <c r="L43" s="99" t="s">
        <v>14</v>
      </c>
      <c r="M43" s="99" t="s">
        <v>15</v>
      </c>
      <c r="N43" s="99" t="s">
        <v>16</v>
      </c>
      <c r="O43" s="99" t="s">
        <v>4</v>
      </c>
    </row>
    <row r="44" spans="2:15">
      <c r="B44" s="106" t="s">
        <v>3</v>
      </c>
      <c r="C44" s="177">
        <v>3346</v>
      </c>
      <c r="D44" s="177">
        <v>3853</v>
      </c>
      <c r="E44" s="177">
        <v>6614</v>
      </c>
      <c r="F44" s="177">
        <v>7235</v>
      </c>
      <c r="G44" s="177">
        <v>7965</v>
      </c>
      <c r="H44" s="177">
        <v>7563</v>
      </c>
      <c r="I44" s="177">
        <v>7013</v>
      </c>
      <c r="J44" s="177">
        <v>6263</v>
      </c>
      <c r="K44" s="177">
        <v>5258</v>
      </c>
      <c r="L44" s="177">
        <v>4682</v>
      </c>
      <c r="M44" s="177">
        <v>3688</v>
      </c>
      <c r="N44" s="177">
        <v>2933</v>
      </c>
      <c r="O44" s="177">
        <f>SUM(C44:N44)</f>
        <v>66413</v>
      </c>
    </row>
    <row r="45" spans="2:15">
      <c r="B45" s="106" t="s">
        <v>2</v>
      </c>
      <c r="C45" s="177">
        <v>680</v>
      </c>
      <c r="D45" s="177">
        <v>775</v>
      </c>
      <c r="E45" s="177">
        <v>1151</v>
      </c>
      <c r="F45" s="177">
        <v>1215</v>
      </c>
      <c r="G45" s="177">
        <v>1463</v>
      </c>
      <c r="H45" s="177">
        <v>1414</v>
      </c>
      <c r="I45" s="177">
        <v>1371</v>
      </c>
      <c r="J45" s="177">
        <v>1449</v>
      </c>
      <c r="K45" s="177">
        <v>1172</v>
      </c>
      <c r="L45" s="177">
        <v>919</v>
      </c>
      <c r="M45" s="177">
        <v>648</v>
      </c>
      <c r="N45" s="177">
        <v>460</v>
      </c>
      <c r="O45" s="177">
        <f>SUM(C45:N45)</f>
        <v>12717</v>
      </c>
    </row>
    <row r="46" spans="2:15">
      <c r="B46" s="120" t="s">
        <v>84</v>
      </c>
      <c r="C46" s="178">
        <f>SUM(C44:C45)</f>
        <v>4026</v>
      </c>
      <c r="D46" s="178">
        <f>SUM(D44:D45)</f>
        <v>4628</v>
      </c>
      <c r="E46" s="178">
        <f>SUM(E44:E45)</f>
        <v>7765</v>
      </c>
      <c r="F46" s="178">
        <v>8450</v>
      </c>
      <c r="G46" s="178">
        <v>9428</v>
      </c>
      <c r="H46" s="178">
        <f>SUM(H44:H45)</f>
        <v>8977</v>
      </c>
      <c r="I46" s="178">
        <v>8384</v>
      </c>
      <c r="J46" s="178">
        <v>7712</v>
      </c>
      <c r="K46" s="178">
        <v>6430</v>
      </c>
      <c r="L46" s="178">
        <v>5601</v>
      </c>
      <c r="M46" s="178">
        <v>4336</v>
      </c>
      <c r="N46" s="178">
        <v>3393</v>
      </c>
      <c r="O46" s="178">
        <f>SUM(C46:N46)</f>
        <v>79130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B2:S61"/>
  <sheetViews>
    <sheetView showGridLines="0" topLeftCell="A8" zoomScale="90" zoomScaleNormal="90" workbookViewId="0">
      <selection activeCell="K8" sqref="K8"/>
    </sheetView>
  </sheetViews>
  <sheetFormatPr defaultRowHeight="13.2"/>
  <cols>
    <col min="1" max="1" width="1.88671875" customWidth="1"/>
    <col min="2" max="2" width="18.33203125" customWidth="1"/>
    <col min="3" max="15" width="9.33203125" customWidth="1"/>
    <col min="16" max="16" width="12" customWidth="1"/>
    <col min="17" max="17" width="12.33203125" bestFit="1" customWidth="1"/>
    <col min="19" max="19" width="9.33203125" bestFit="1" customWidth="1"/>
  </cols>
  <sheetData>
    <row r="2" spans="2:19" ht="25.5" customHeight="1">
      <c r="B2" s="218" t="s">
        <v>129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1"/>
    </row>
    <row r="3" spans="2:19" ht="21" customHeight="1">
      <c r="B3" s="247" t="s">
        <v>3</v>
      </c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46"/>
    </row>
    <row r="4" spans="2:19" ht="13.5" customHeight="1">
      <c r="B4" s="129"/>
      <c r="C4" s="129" t="s">
        <v>6</v>
      </c>
      <c r="D4" s="129" t="s">
        <v>7</v>
      </c>
      <c r="E4" s="129" t="s">
        <v>1</v>
      </c>
      <c r="F4" s="129" t="s">
        <v>8</v>
      </c>
      <c r="G4" s="129" t="s">
        <v>9</v>
      </c>
      <c r="H4" s="129" t="s">
        <v>10</v>
      </c>
      <c r="I4" s="129" t="s">
        <v>11</v>
      </c>
      <c r="J4" s="129" t="s">
        <v>12</v>
      </c>
      <c r="K4" s="129" t="s">
        <v>13</v>
      </c>
      <c r="L4" s="129" t="s">
        <v>14</v>
      </c>
      <c r="M4" s="129" t="s">
        <v>15</v>
      </c>
      <c r="N4" s="129" t="s">
        <v>16</v>
      </c>
      <c r="O4" s="129" t="s">
        <v>4</v>
      </c>
      <c r="P4" s="48"/>
      <c r="S4" s="9"/>
    </row>
    <row r="5" spans="2:19" ht="13.5" customHeight="1">
      <c r="B5" s="130" t="s">
        <v>97</v>
      </c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48"/>
      <c r="S5" s="9"/>
    </row>
    <row r="6" spans="2:19" ht="13.5" customHeight="1">
      <c r="B6" s="131" t="s">
        <v>98</v>
      </c>
      <c r="C6" s="173">
        <v>1395</v>
      </c>
      <c r="D6" s="173">
        <v>2531</v>
      </c>
      <c r="E6" s="173">
        <v>4265</v>
      </c>
      <c r="F6" s="173">
        <v>5272</v>
      </c>
      <c r="G6" s="173">
        <v>4488</v>
      </c>
      <c r="H6" s="173">
        <v>4236</v>
      </c>
      <c r="I6" s="173">
        <v>4380</v>
      </c>
      <c r="J6" s="173">
        <v>3618</v>
      </c>
      <c r="K6" s="173">
        <v>2632</v>
      </c>
      <c r="L6" s="173">
        <v>2097</v>
      </c>
      <c r="M6" s="173">
        <v>1482</v>
      </c>
      <c r="N6" s="173">
        <v>3413</v>
      </c>
      <c r="O6" s="173">
        <v>39809</v>
      </c>
      <c r="P6" s="48"/>
      <c r="S6" s="9"/>
    </row>
    <row r="7" spans="2:19" ht="13.5" customHeight="1">
      <c r="B7" s="131" t="s">
        <v>99</v>
      </c>
      <c r="C7" s="173">
        <v>4124</v>
      </c>
      <c r="D7" s="173">
        <v>6170</v>
      </c>
      <c r="E7" s="173">
        <v>8466</v>
      </c>
      <c r="F7" s="173">
        <v>10467</v>
      </c>
      <c r="G7" s="173">
        <v>9631</v>
      </c>
      <c r="H7" s="173">
        <v>8803</v>
      </c>
      <c r="I7" s="173">
        <v>9296</v>
      </c>
      <c r="J7" s="173">
        <v>7451</v>
      </c>
      <c r="K7" s="173">
        <v>6473</v>
      </c>
      <c r="L7" s="173">
        <v>5982</v>
      </c>
      <c r="M7" s="173">
        <v>4219</v>
      </c>
      <c r="N7" s="173">
        <v>4098</v>
      </c>
      <c r="O7" s="173">
        <v>85180</v>
      </c>
      <c r="P7" s="48"/>
      <c r="S7" s="9"/>
    </row>
    <row r="8" spans="2:19" ht="13.5" customHeight="1">
      <c r="B8" s="132" t="s">
        <v>100</v>
      </c>
      <c r="C8" s="174">
        <v>5519</v>
      </c>
      <c r="D8" s="174">
        <v>8701</v>
      </c>
      <c r="E8" s="174">
        <v>12731</v>
      </c>
      <c r="F8" s="174">
        <v>15739</v>
      </c>
      <c r="G8" s="174">
        <v>14119</v>
      </c>
      <c r="H8" s="174">
        <v>13039</v>
      </c>
      <c r="I8" s="174">
        <v>13676</v>
      </c>
      <c r="J8" s="174">
        <v>11069</v>
      </c>
      <c r="K8" s="174">
        <v>9105</v>
      </c>
      <c r="L8" s="174">
        <v>8079</v>
      </c>
      <c r="M8" s="174">
        <v>5701</v>
      </c>
      <c r="N8" s="174">
        <v>7511</v>
      </c>
      <c r="O8" s="174">
        <v>124989</v>
      </c>
      <c r="P8" s="48"/>
      <c r="S8" s="9"/>
    </row>
    <row r="9" spans="2:19" ht="13.5" customHeight="1">
      <c r="B9" s="130" t="s">
        <v>130</v>
      </c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48"/>
      <c r="S9" s="9"/>
    </row>
    <row r="10" spans="2:19">
      <c r="B10" s="133" t="s">
        <v>131</v>
      </c>
      <c r="C10" s="175">
        <v>1250</v>
      </c>
      <c r="D10" s="175">
        <v>2206</v>
      </c>
      <c r="E10" s="175">
        <v>4859</v>
      </c>
      <c r="F10" s="175">
        <v>5457</v>
      </c>
      <c r="G10" s="175"/>
      <c r="H10" s="175"/>
      <c r="I10" s="175"/>
      <c r="J10" s="175"/>
      <c r="K10" s="175"/>
      <c r="L10" s="175"/>
      <c r="M10" s="175"/>
      <c r="N10" s="175"/>
      <c r="O10" s="175">
        <v>13772</v>
      </c>
      <c r="P10" s="48"/>
      <c r="S10" s="9"/>
    </row>
    <row r="11" spans="2:19" s="9" customFormat="1">
      <c r="B11" s="131" t="s">
        <v>132</v>
      </c>
      <c r="C11" s="173">
        <v>5209</v>
      </c>
      <c r="D11" s="173">
        <v>6125</v>
      </c>
      <c r="E11" s="173">
        <v>9958</v>
      </c>
      <c r="F11" s="173">
        <v>11370</v>
      </c>
      <c r="G11" s="173"/>
      <c r="H11" s="173"/>
      <c r="I11" s="173"/>
      <c r="J11" s="173"/>
      <c r="K11" s="173"/>
      <c r="L11" s="173"/>
      <c r="M11" s="173"/>
      <c r="N11" s="173"/>
      <c r="O11" s="173">
        <v>32662</v>
      </c>
      <c r="P11" s="51"/>
    </row>
    <row r="12" spans="2:19">
      <c r="B12" s="132" t="s">
        <v>133</v>
      </c>
      <c r="C12" s="174">
        <v>6459</v>
      </c>
      <c r="D12" s="174">
        <v>8331</v>
      </c>
      <c r="E12" s="174">
        <v>14817</v>
      </c>
      <c r="F12" s="174">
        <v>16827</v>
      </c>
      <c r="G12" s="174"/>
      <c r="H12" s="174"/>
      <c r="I12" s="174"/>
      <c r="J12" s="174"/>
      <c r="K12" s="174"/>
      <c r="L12" s="174"/>
      <c r="M12" s="174"/>
      <c r="N12" s="174"/>
      <c r="O12" s="174">
        <v>46434</v>
      </c>
      <c r="P12" s="8"/>
      <c r="S12" s="9"/>
    </row>
    <row r="13" spans="2:19" ht="13.5" customHeight="1">
      <c r="B13" s="133" t="s">
        <v>17</v>
      </c>
      <c r="C13" s="134">
        <v>0.17032071027360018</v>
      </c>
      <c r="D13" s="134">
        <v>-4.2523847833582318E-2</v>
      </c>
      <c r="E13" s="134">
        <v>0.16385201476710387</v>
      </c>
      <c r="F13" s="134">
        <v>6.9127644704237934E-2</v>
      </c>
      <c r="G13" s="134"/>
      <c r="H13" s="134"/>
      <c r="I13" s="134"/>
      <c r="J13" s="134"/>
      <c r="K13" s="134"/>
      <c r="L13" s="134"/>
      <c r="M13" s="134"/>
      <c r="N13" s="134"/>
      <c r="O13" s="134">
        <v>8.7702037947997136E-2</v>
      </c>
      <c r="P13" s="48"/>
      <c r="S13" s="9"/>
    </row>
    <row r="14" spans="2:19">
      <c r="B14" s="133" t="s">
        <v>18</v>
      </c>
      <c r="C14" s="134">
        <v>-0.10394265232974909</v>
      </c>
      <c r="D14" s="134">
        <v>-0.12840774397471355</v>
      </c>
      <c r="E14" s="134">
        <v>0.13927315357561554</v>
      </c>
      <c r="F14" s="134">
        <v>3.5091047040971102E-2</v>
      </c>
      <c r="G14" s="134"/>
      <c r="H14" s="134"/>
      <c r="I14" s="134"/>
      <c r="J14" s="134"/>
      <c r="K14" s="134"/>
      <c r="L14" s="134"/>
      <c r="M14" s="134"/>
      <c r="N14" s="134"/>
      <c r="O14" s="134">
        <v>2.2951793805243925E-2</v>
      </c>
      <c r="P14" s="48"/>
      <c r="S14" s="9"/>
    </row>
    <row r="15" spans="2:19" s="9" customFormat="1">
      <c r="B15" s="133" t="s">
        <v>19</v>
      </c>
      <c r="C15" s="134">
        <v>0.26309408341416107</v>
      </c>
      <c r="D15" s="134">
        <v>-7.2933549432738776E-3</v>
      </c>
      <c r="E15" s="134">
        <v>0.17623434916135139</v>
      </c>
      <c r="F15" s="134">
        <v>8.6271137861851477E-2</v>
      </c>
      <c r="G15" s="134"/>
      <c r="H15" s="134"/>
      <c r="I15" s="134"/>
      <c r="J15" s="134"/>
      <c r="K15" s="134"/>
      <c r="L15" s="134"/>
      <c r="M15" s="134"/>
      <c r="N15" s="134"/>
      <c r="O15" s="134">
        <v>0.11752831286139531</v>
      </c>
      <c r="P15" s="51"/>
    </row>
    <row r="16" spans="2:19">
      <c r="B16" s="133" t="s">
        <v>20</v>
      </c>
      <c r="C16" s="134">
        <v>0.19352840997058368</v>
      </c>
      <c r="D16" s="134">
        <v>0.26479414235986076</v>
      </c>
      <c r="E16" s="134">
        <v>0.32793412971586688</v>
      </c>
      <c r="F16" s="134">
        <v>0.32430023177036904</v>
      </c>
      <c r="G16" s="134"/>
      <c r="H16" s="134"/>
      <c r="I16" s="134"/>
      <c r="J16" s="134"/>
      <c r="K16" s="134"/>
      <c r="L16" s="134"/>
      <c r="M16" s="134"/>
      <c r="N16" s="134"/>
      <c r="O16" s="134">
        <v>0.29659301373993197</v>
      </c>
      <c r="P16" s="8"/>
      <c r="S16" s="9"/>
    </row>
    <row r="17" spans="2:19">
      <c r="B17" s="9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S17" s="9"/>
    </row>
    <row r="18" spans="2:19">
      <c r="B18" s="247" t="s">
        <v>2</v>
      </c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46"/>
      <c r="S18" s="9"/>
    </row>
    <row r="19" spans="2:19">
      <c r="B19" s="129"/>
      <c r="C19" s="129" t="s">
        <v>6</v>
      </c>
      <c r="D19" s="129" t="s">
        <v>7</v>
      </c>
      <c r="E19" s="129" t="s">
        <v>1</v>
      </c>
      <c r="F19" s="129" t="s">
        <v>8</v>
      </c>
      <c r="G19" s="129" t="s">
        <v>9</v>
      </c>
      <c r="H19" s="129" t="s">
        <v>10</v>
      </c>
      <c r="I19" s="129" t="s">
        <v>11</v>
      </c>
      <c r="J19" s="129" t="s">
        <v>12</v>
      </c>
      <c r="K19" s="129" t="s">
        <v>13</v>
      </c>
      <c r="L19" s="129" t="s">
        <v>14</v>
      </c>
      <c r="M19" s="129" t="s">
        <v>15</v>
      </c>
      <c r="N19" s="129" t="s">
        <v>16</v>
      </c>
      <c r="O19" s="129" t="s">
        <v>4</v>
      </c>
      <c r="P19" s="48"/>
      <c r="S19" s="9"/>
    </row>
    <row r="20" spans="2:19">
      <c r="B20" s="135" t="s">
        <v>97</v>
      </c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48"/>
      <c r="S20" s="9"/>
    </row>
    <row r="21" spans="2:19">
      <c r="B21" s="131" t="s">
        <v>101</v>
      </c>
      <c r="C21" s="176">
        <v>381</v>
      </c>
      <c r="D21" s="176">
        <v>660</v>
      </c>
      <c r="E21" s="176">
        <v>1134</v>
      </c>
      <c r="F21" s="176">
        <v>1545</v>
      </c>
      <c r="G21" s="176">
        <v>1609</v>
      </c>
      <c r="H21" s="176">
        <v>1648</v>
      </c>
      <c r="I21" s="176">
        <v>1808</v>
      </c>
      <c r="J21" s="176">
        <v>1593</v>
      </c>
      <c r="K21" s="176">
        <v>1244</v>
      </c>
      <c r="L21" s="176">
        <v>1010</v>
      </c>
      <c r="M21" s="176">
        <v>569</v>
      </c>
      <c r="N21" s="176">
        <v>541</v>
      </c>
      <c r="O21" s="173">
        <v>13742</v>
      </c>
      <c r="P21" s="48"/>
      <c r="S21" s="9"/>
    </row>
    <row r="22" spans="2:19">
      <c r="B22" s="131" t="s">
        <v>102</v>
      </c>
      <c r="C22" s="173">
        <v>687</v>
      </c>
      <c r="D22" s="173">
        <v>953</v>
      </c>
      <c r="E22" s="173">
        <v>1194</v>
      </c>
      <c r="F22" s="173">
        <v>1584</v>
      </c>
      <c r="G22" s="173">
        <v>1562</v>
      </c>
      <c r="H22" s="173">
        <v>1571</v>
      </c>
      <c r="I22" s="173">
        <v>1637</v>
      </c>
      <c r="J22" s="173">
        <v>1477</v>
      </c>
      <c r="K22" s="173">
        <v>1269</v>
      </c>
      <c r="L22" s="173">
        <v>990</v>
      </c>
      <c r="M22" s="173">
        <v>696</v>
      </c>
      <c r="N22" s="173">
        <v>541</v>
      </c>
      <c r="O22" s="173">
        <v>14161</v>
      </c>
      <c r="P22" s="48"/>
      <c r="S22" s="9"/>
    </row>
    <row r="23" spans="2:19">
      <c r="B23" s="132" t="s">
        <v>103</v>
      </c>
      <c r="C23" s="174">
        <v>1068</v>
      </c>
      <c r="D23" s="174">
        <v>1613</v>
      </c>
      <c r="E23" s="174">
        <v>2328</v>
      </c>
      <c r="F23" s="174">
        <v>3129</v>
      </c>
      <c r="G23" s="174">
        <v>3171</v>
      </c>
      <c r="H23" s="174">
        <v>3219</v>
      </c>
      <c r="I23" s="174">
        <v>3445</v>
      </c>
      <c r="J23" s="174">
        <v>3070</v>
      </c>
      <c r="K23" s="174">
        <v>2513</v>
      </c>
      <c r="L23" s="174">
        <v>2000</v>
      </c>
      <c r="M23" s="174">
        <v>1265</v>
      </c>
      <c r="N23" s="174">
        <v>1082</v>
      </c>
      <c r="O23" s="174">
        <v>27903</v>
      </c>
      <c r="P23" s="48"/>
      <c r="S23" s="9"/>
    </row>
    <row r="24" spans="2:19">
      <c r="B24" s="135" t="s">
        <v>130</v>
      </c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48"/>
      <c r="S24" s="9"/>
    </row>
    <row r="25" spans="2:19">
      <c r="B25" s="133" t="s">
        <v>134</v>
      </c>
      <c r="C25" s="175">
        <v>553</v>
      </c>
      <c r="D25" s="175">
        <v>586</v>
      </c>
      <c r="E25" s="175">
        <v>1274</v>
      </c>
      <c r="F25" s="175">
        <v>1725</v>
      </c>
      <c r="G25" s="175"/>
      <c r="H25" s="175"/>
      <c r="I25" s="175"/>
      <c r="J25" s="175"/>
      <c r="K25" s="175"/>
      <c r="L25" s="175"/>
      <c r="M25" s="175"/>
      <c r="N25" s="175"/>
      <c r="O25" s="175">
        <v>4138</v>
      </c>
      <c r="P25" s="48"/>
      <c r="S25" s="9"/>
    </row>
    <row r="26" spans="2:19" s="9" customFormat="1">
      <c r="B26" s="131" t="s">
        <v>135</v>
      </c>
      <c r="C26" s="173">
        <v>687</v>
      </c>
      <c r="D26" s="173">
        <v>722</v>
      </c>
      <c r="E26" s="173">
        <v>1144</v>
      </c>
      <c r="F26" s="173">
        <v>1315</v>
      </c>
      <c r="G26" s="173"/>
      <c r="H26" s="173"/>
      <c r="I26" s="173"/>
      <c r="J26" s="173"/>
      <c r="K26" s="173"/>
      <c r="L26" s="173"/>
      <c r="M26" s="173"/>
      <c r="N26" s="173"/>
      <c r="O26" s="173">
        <v>3868</v>
      </c>
      <c r="P26" s="51"/>
    </row>
    <row r="27" spans="2:19">
      <c r="B27" s="132" t="s">
        <v>136</v>
      </c>
      <c r="C27" s="174">
        <v>1240</v>
      </c>
      <c r="D27" s="174">
        <v>1308</v>
      </c>
      <c r="E27" s="174">
        <v>2418</v>
      </c>
      <c r="F27" s="174">
        <v>3040</v>
      </c>
      <c r="G27" s="174"/>
      <c r="H27" s="174"/>
      <c r="I27" s="174"/>
      <c r="J27" s="174"/>
      <c r="K27" s="174"/>
      <c r="L27" s="174"/>
      <c r="M27" s="174"/>
      <c r="N27" s="174"/>
      <c r="O27" s="174">
        <v>8006</v>
      </c>
      <c r="P27" s="8"/>
    </row>
    <row r="28" spans="2:19">
      <c r="B28" s="133" t="s">
        <v>17</v>
      </c>
      <c r="C28" s="134">
        <v>0.16104868913857673</v>
      </c>
      <c r="D28" s="134">
        <v>-0.18908865468071911</v>
      </c>
      <c r="E28" s="134">
        <v>3.8659793814433074E-2</v>
      </c>
      <c r="F28" s="134">
        <v>-2.8443592201981449E-2</v>
      </c>
      <c r="G28" s="134"/>
      <c r="H28" s="134"/>
      <c r="I28" s="134"/>
      <c r="J28" s="134"/>
      <c r="K28" s="134"/>
      <c r="L28" s="134"/>
      <c r="M28" s="134"/>
      <c r="N28" s="134"/>
      <c r="O28" s="134">
        <v>-1.6220201523715949E-2</v>
      </c>
      <c r="P28" s="48"/>
      <c r="S28" s="9"/>
    </row>
    <row r="29" spans="2:19">
      <c r="B29" s="133" t="s">
        <v>18</v>
      </c>
      <c r="C29" s="134">
        <v>0.45144356955380571</v>
      </c>
      <c r="D29" s="134">
        <v>-0.11212121212121207</v>
      </c>
      <c r="E29" s="134">
        <v>0.12345679012345689</v>
      </c>
      <c r="F29" s="134">
        <v>0.11650485436893199</v>
      </c>
      <c r="G29" s="134"/>
      <c r="H29" s="134"/>
      <c r="I29" s="134"/>
      <c r="J29" s="134"/>
      <c r="K29" s="134"/>
      <c r="L29" s="134"/>
      <c r="M29" s="134"/>
      <c r="N29" s="134"/>
      <c r="O29" s="134">
        <v>0.11236559139784941</v>
      </c>
      <c r="P29" s="48"/>
      <c r="S29" s="9"/>
    </row>
    <row r="30" spans="2:19" s="9" customFormat="1">
      <c r="B30" s="133" t="s">
        <v>19</v>
      </c>
      <c r="C30" s="134">
        <v>0</v>
      </c>
      <c r="D30" s="134">
        <v>-0.24239244491080802</v>
      </c>
      <c r="E30" s="134">
        <v>-4.1876046901172526E-2</v>
      </c>
      <c r="F30" s="134">
        <v>-0.16982323232323238</v>
      </c>
      <c r="G30" s="134"/>
      <c r="H30" s="134"/>
      <c r="I30" s="134"/>
      <c r="J30" s="134"/>
      <c r="K30" s="134"/>
      <c r="L30" s="134"/>
      <c r="M30" s="134"/>
      <c r="N30" s="134"/>
      <c r="O30" s="134">
        <v>-0.12449071978270709</v>
      </c>
      <c r="P30" s="51"/>
    </row>
    <row r="31" spans="2:19">
      <c r="B31" s="133" t="s">
        <v>21</v>
      </c>
      <c r="C31" s="134">
        <v>0.44596774193548389</v>
      </c>
      <c r="D31" s="134">
        <v>0.44801223241590216</v>
      </c>
      <c r="E31" s="134">
        <v>0.5268817204301075</v>
      </c>
      <c r="F31" s="134">
        <v>0.56743421052631582</v>
      </c>
      <c r="G31" s="134"/>
      <c r="H31" s="134"/>
      <c r="I31" s="134"/>
      <c r="J31" s="134"/>
      <c r="K31" s="134"/>
      <c r="L31" s="134"/>
      <c r="M31" s="134"/>
      <c r="N31" s="134"/>
      <c r="O31" s="134">
        <v>0.51686235323507368</v>
      </c>
      <c r="P31" s="8"/>
    </row>
    <row r="34" spans="2:8" ht="23.25" customHeight="1">
      <c r="B34" s="244" t="s">
        <v>3</v>
      </c>
      <c r="C34" s="212" t="s">
        <v>151</v>
      </c>
      <c r="D34" s="212"/>
      <c r="E34" s="213" t="s">
        <v>30</v>
      </c>
      <c r="F34" s="214" t="s">
        <v>152</v>
      </c>
      <c r="G34" s="214"/>
      <c r="H34" s="213" t="s">
        <v>30</v>
      </c>
    </row>
    <row r="35" spans="2:8" ht="23.25" customHeight="1">
      <c r="B35" s="245"/>
      <c r="C35" s="27">
        <v>2025</v>
      </c>
      <c r="D35" s="27">
        <v>2024</v>
      </c>
      <c r="E35" s="213"/>
      <c r="F35" s="27">
        <v>2025</v>
      </c>
      <c r="G35" s="27">
        <v>2024</v>
      </c>
      <c r="H35" s="213"/>
    </row>
    <row r="36" spans="2:8">
      <c r="B36" s="136" t="s">
        <v>36</v>
      </c>
      <c r="C36" s="137">
        <v>5457</v>
      </c>
      <c r="D36" s="137">
        <v>5272</v>
      </c>
      <c r="E36" s="138">
        <v>3.5091047040971102E-2</v>
      </c>
      <c r="F36" s="137">
        <v>13772</v>
      </c>
      <c r="G36" s="137">
        <v>13463</v>
      </c>
      <c r="H36" s="138">
        <v>2.2951793805243925E-2</v>
      </c>
    </row>
    <row r="37" spans="2:8">
      <c r="B37" s="139" t="s">
        <v>37</v>
      </c>
      <c r="C37" s="140">
        <v>11370</v>
      </c>
      <c r="D37" s="140">
        <v>10467</v>
      </c>
      <c r="E37" s="141">
        <v>8.6271137861851477E-2</v>
      </c>
      <c r="F37" s="140">
        <v>32662</v>
      </c>
      <c r="G37" s="140">
        <v>29227</v>
      </c>
      <c r="H37" s="141">
        <v>0.11752831286139531</v>
      </c>
    </row>
    <row r="38" spans="2:8">
      <c r="B38" s="127" t="s">
        <v>4</v>
      </c>
      <c r="C38" s="142">
        <v>16827</v>
      </c>
      <c r="D38" s="142">
        <v>15739</v>
      </c>
      <c r="E38" s="128">
        <v>6.9127644704237934E-2</v>
      </c>
      <c r="F38" s="142">
        <v>46434</v>
      </c>
      <c r="G38" s="142">
        <v>42690</v>
      </c>
      <c r="H38" s="128">
        <v>8.7702037947997136E-2</v>
      </c>
    </row>
    <row r="41" spans="2:8" ht="20.25" customHeight="1">
      <c r="B41" s="220" t="s">
        <v>2</v>
      </c>
      <c r="C41" s="212" t="str">
        <f>C34</f>
        <v>APRIL</v>
      </c>
      <c r="D41" s="212"/>
      <c r="E41" s="213" t="s">
        <v>30</v>
      </c>
      <c r="F41" s="214" t="str">
        <f>F34</f>
        <v>JANUARY-APRIL</v>
      </c>
      <c r="G41" s="214"/>
      <c r="H41" s="213" t="s">
        <v>30</v>
      </c>
    </row>
    <row r="42" spans="2:8" ht="20.25" customHeight="1">
      <c r="B42" s="220"/>
      <c r="C42" s="27">
        <v>2025</v>
      </c>
      <c r="D42" s="27">
        <v>2024</v>
      </c>
      <c r="E42" s="213"/>
      <c r="F42" s="27">
        <v>2025</v>
      </c>
      <c r="G42" s="27">
        <v>2024</v>
      </c>
      <c r="H42" s="213"/>
    </row>
    <row r="43" spans="2:8" ht="16.5" customHeight="1">
      <c r="B43" s="143" t="s">
        <v>36</v>
      </c>
      <c r="C43" s="137">
        <v>1725</v>
      </c>
      <c r="D43" s="137">
        <v>1545</v>
      </c>
      <c r="E43" s="138">
        <v>0.11650485436893199</v>
      </c>
      <c r="F43" s="137">
        <v>4138</v>
      </c>
      <c r="G43" s="137">
        <v>3720</v>
      </c>
      <c r="H43" s="138">
        <v>0.11236559139784941</v>
      </c>
    </row>
    <row r="44" spans="2:8" ht="16.5" customHeight="1">
      <c r="B44" s="144" t="s">
        <v>37</v>
      </c>
      <c r="C44" s="140">
        <v>1315</v>
      </c>
      <c r="D44" s="140">
        <v>1584</v>
      </c>
      <c r="E44" s="141">
        <v>-0.16982323232323238</v>
      </c>
      <c r="F44" s="140">
        <v>3868</v>
      </c>
      <c r="G44" s="140">
        <v>4418</v>
      </c>
      <c r="H44" s="141">
        <v>-0.12449071978270709</v>
      </c>
    </row>
    <row r="45" spans="2:8" ht="16.5" customHeight="1">
      <c r="B45" s="100" t="s">
        <v>4</v>
      </c>
      <c r="C45" s="142">
        <v>3040</v>
      </c>
      <c r="D45" s="142">
        <v>3129</v>
      </c>
      <c r="E45" s="128">
        <v>-2.8443592201981449E-2</v>
      </c>
      <c r="F45" s="142">
        <v>8006</v>
      </c>
      <c r="G45" s="142">
        <v>8138</v>
      </c>
      <c r="H45" s="128">
        <v>-1.6220201523715949E-2</v>
      </c>
    </row>
    <row r="46" spans="2:8" ht="16.5" customHeight="1"/>
    <row r="49" spans="2:15" ht="33" customHeight="1">
      <c r="B49" s="2"/>
    </row>
    <row r="50" spans="2:15" ht="15.75" customHeight="1"/>
    <row r="51" spans="2:15" ht="15.75" customHeight="1"/>
    <row r="52" spans="2:15" ht="15.75" customHeight="1">
      <c r="B52" s="243"/>
      <c r="C52" s="243"/>
      <c r="D52" s="243"/>
      <c r="E52" s="243"/>
      <c r="F52" s="243"/>
      <c r="G52" s="243"/>
      <c r="H52" s="243"/>
      <c r="I52" s="243"/>
      <c r="J52" s="243"/>
      <c r="K52" s="105"/>
      <c r="L52" s="105"/>
      <c r="M52" s="105"/>
      <c r="N52" s="105"/>
      <c r="O52" s="105"/>
    </row>
    <row r="53" spans="2:15" ht="15.75" customHeight="1"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45"/>
    </row>
    <row r="60" spans="2:15" ht="43.5" customHeight="1"/>
    <row r="61" spans="2:15" ht="18.75" customHeight="1"/>
  </sheetData>
  <mergeCells count="18">
    <mergeCell ref="B2:O2"/>
    <mergeCell ref="C24:O24"/>
    <mergeCell ref="B3:O3"/>
    <mergeCell ref="C5:O5"/>
    <mergeCell ref="B18:O18"/>
    <mergeCell ref="C20:O20"/>
    <mergeCell ref="C9:O9"/>
    <mergeCell ref="B52:J52"/>
    <mergeCell ref="E34:E35"/>
    <mergeCell ref="B41:B42"/>
    <mergeCell ref="C41:D41"/>
    <mergeCell ref="E41:E42"/>
    <mergeCell ref="B34:B35"/>
    <mergeCell ref="C34:D34"/>
    <mergeCell ref="F34:G34"/>
    <mergeCell ref="H34:H35"/>
    <mergeCell ref="F41:G41"/>
    <mergeCell ref="H41:H42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6" orientation="landscape" r:id="rId1"/>
  <headerFooter alignWithMargins="0"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2025vs2024</vt:lpstr>
      <vt:lpstr>R_PTW NEW 2025vs2024</vt:lpstr>
      <vt:lpstr>R_MC NEW 2025vs2024</vt:lpstr>
      <vt:lpstr>R_MC 2025 rankings</vt:lpstr>
      <vt:lpstr>R_MP NEW 2025vs2024</vt:lpstr>
      <vt:lpstr>R_MP_2025 ranking</vt:lpstr>
      <vt:lpstr>R_PTW USED 2025vs2024</vt:lpstr>
      <vt:lpstr>R_MC&amp;MP structure 2025</vt:lpstr>
      <vt:lpstr>'R_MC 2025 rankings'!Obszar_wydruku</vt:lpstr>
      <vt:lpstr>'R_MC NEW 2025vs2024'!Obszar_wydruku</vt:lpstr>
      <vt:lpstr>'R_MC&amp;MP structure 2025'!Obszar_wydruku</vt:lpstr>
      <vt:lpstr>'R_MP NEW 2025vs2024'!Obszar_wydruku</vt:lpstr>
      <vt:lpstr>'R_MP_2025 ranking'!Obszar_wydruku</vt:lpstr>
      <vt:lpstr>'R_PTW 2025vs2024'!Obszar_wydruku</vt:lpstr>
      <vt:lpstr>'R_PTW NEW 2025vs2024'!Obszar_wydruku</vt:lpstr>
      <vt:lpstr>'R_PTW USED 2025vs2024'!Obszar_wydruku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 Wolfigiel</cp:lastModifiedBy>
  <cp:lastPrinted>2014-07-09T14:44:20Z</cp:lastPrinted>
  <dcterms:created xsi:type="dcterms:W3CDTF">2008-02-15T15:03:22Z</dcterms:created>
  <dcterms:modified xsi:type="dcterms:W3CDTF">2025-05-09T10:14:24Z</dcterms:modified>
</cp:coreProperties>
</file>